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202300"/>
  <mc:AlternateContent xmlns:mc="http://schemas.openxmlformats.org/markup-compatibility/2006">
    <mc:Choice Requires="x15">
      <x15ac:absPath xmlns:x15ac="http://schemas.microsoft.com/office/spreadsheetml/2010/11/ac" url="I:\Academic Affairs\Office of Sponsored Programs\Administration\Preaward Templates\Budget Templates\"/>
    </mc:Choice>
  </mc:AlternateContent>
  <xr:revisionPtr revIDLastSave="0" documentId="13_ncr:1_{F602D792-7941-4EB1-8FB4-B5CB0EB9547E}" xr6:coauthVersionLast="47" xr6:coauthVersionMax="47" xr10:uidLastSave="{00000000-0000-0000-0000-000000000000}"/>
  <bookViews>
    <workbookView xWindow="-120" yWindow="-120" windowWidth="19440" windowHeight="10440" xr2:uid="{719DC500-FCD4-4586-8B13-612FE23469E7}"/>
  </bookViews>
  <sheets>
    <sheet name="CSUP BUDGET TEMPLATE" sheetId="1" r:id="rId1"/>
    <sheet name="CURRENT FY FRINGE RATES &amp; IDC" sheetId="2" r:id="rId2"/>
    <sheet name="EXAMPLE"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14" i="1" l="1"/>
  <c r="K14" i="1"/>
  <c r="AB33" i="1"/>
  <c r="AB32" i="1"/>
  <c r="AB31" i="1"/>
  <c r="AB30" i="1"/>
  <c r="AB29" i="1"/>
  <c r="AB28" i="1"/>
  <c r="W32" i="1"/>
  <c r="W33" i="1"/>
  <c r="W31" i="1"/>
  <c r="W30" i="1"/>
  <c r="W29" i="1"/>
  <c r="W28" i="1"/>
  <c r="R33" i="1"/>
  <c r="R32" i="1"/>
  <c r="R31" i="1"/>
  <c r="R28" i="1"/>
  <c r="R30" i="1"/>
  <c r="R29" i="1"/>
  <c r="M33" i="1"/>
  <c r="M32" i="1"/>
  <c r="M30" i="1"/>
  <c r="M31" i="1"/>
  <c r="M29" i="1"/>
  <c r="M28" i="1"/>
  <c r="K21" i="1"/>
  <c r="P21" i="1" s="1"/>
  <c r="D21" i="1"/>
  <c r="AB17" i="1"/>
  <c r="AB16" i="1"/>
  <c r="AB15" i="1"/>
  <c r="W17" i="1"/>
  <c r="W16" i="1"/>
  <c r="W15" i="1"/>
  <c r="R17" i="1"/>
  <c r="R16" i="1"/>
  <c r="R15" i="1"/>
  <c r="M17" i="1"/>
  <c r="M16" i="1"/>
  <c r="M15" i="1"/>
  <c r="D7" i="1"/>
  <c r="E6" i="1"/>
  <c r="D6" i="1"/>
  <c r="G21" i="1"/>
  <c r="AC41" i="1" l="1"/>
  <c r="X41" i="1"/>
  <c r="S41" i="1"/>
  <c r="N41" i="1"/>
  <c r="I41" i="1"/>
  <c r="AE99" i="1"/>
  <c r="AD86" i="1" s="1"/>
  <c r="AE92" i="3"/>
  <c r="AD79" i="3" s="1"/>
  <c r="AD41" i="1" l="1"/>
  <c r="AD80" i="3"/>
  <c r="AD83" i="3" s="1"/>
  <c r="AD87" i="1"/>
  <c r="D9" i="1"/>
  <c r="D8" i="1"/>
  <c r="B9" i="1"/>
  <c r="B8" i="1"/>
  <c r="B7" i="1"/>
  <c r="B6" i="1"/>
  <c r="B6" i="3"/>
  <c r="D6" i="3"/>
  <c r="E9" i="3"/>
  <c r="F9" i="3" s="1"/>
  <c r="E8" i="3"/>
  <c r="F8" i="3" s="1"/>
  <c r="E7" i="3"/>
  <c r="F7" i="3" s="1"/>
  <c r="E6" i="3"/>
  <c r="E9" i="1"/>
  <c r="E8" i="1"/>
  <c r="E7" i="1"/>
  <c r="F6" i="1" l="1"/>
  <c r="F7" i="1"/>
  <c r="F9" i="1"/>
  <c r="F8" i="1"/>
  <c r="F6" i="3"/>
  <c r="AD40" i="1" l="1"/>
  <c r="AD39" i="1"/>
  <c r="AD38" i="1"/>
  <c r="AD37" i="1"/>
  <c r="H21" i="1"/>
  <c r="AC69" i="3"/>
  <c r="X69" i="3"/>
  <c r="S69" i="3"/>
  <c r="N69" i="3"/>
  <c r="I69" i="3"/>
  <c r="AD68" i="3"/>
  <c r="AD67" i="3"/>
  <c r="AD66" i="3"/>
  <c r="AD65" i="3"/>
  <c r="AD64" i="3"/>
  <c r="AC62" i="3"/>
  <c r="X62" i="3"/>
  <c r="S62" i="3"/>
  <c r="N62" i="3"/>
  <c r="I62" i="3"/>
  <c r="AD61" i="3"/>
  <c r="AD60" i="3"/>
  <c r="AD59" i="3"/>
  <c r="AD58" i="3"/>
  <c r="AD57" i="3"/>
  <c r="AC55" i="3"/>
  <c r="X55" i="3"/>
  <c r="S55" i="3"/>
  <c r="N55" i="3"/>
  <c r="AD54" i="3"/>
  <c r="AD53" i="3"/>
  <c r="AD52" i="3"/>
  <c r="I51" i="3"/>
  <c r="AD51" i="3" s="1"/>
  <c r="I50" i="3"/>
  <c r="AD49" i="3"/>
  <c r="AC48" i="3"/>
  <c r="X48" i="3"/>
  <c r="S48" i="3"/>
  <c r="N48" i="3"/>
  <c r="I48" i="3"/>
  <c r="AD47" i="3"/>
  <c r="AD46" i="3"/>
  <c r="AD45" i="3"/>
  <c r="AD44" i="3"/>
  <c r="AD43" i="3"/>
  <c r="AC41" i="3"/>
  <c r="X41" i="3"/>
  <c r="S41" i="3"/>
  <c r="N41" i="3"/>
  <c r="I41" i="3"/>
  <c r="AD40" i="3"/>
  <c r="AD39" i="3"/>
  <c r="AD38" i="3"/>
  <c r="AD37" i="3"/>
  <c r="AD36" i="3"/>
  <c r="K32" i="3"/>
  <c r="P32" i="3" s="1"/>
  <c r="G32" i="3"/>
  <c r="H32" i="3" s="1"/>
  <c r="I32" i="3" s="1"/>
  <c r="D32" i="3"/>
  <c r="K31" i="3"/>
  <c r="P31" i="3" s="1"/>
  <c r="G31" i="3"/>
  <c r="D31" i="3"/>
  <c r="K30" i="3"/>
  <c r="P30" i="3" s="1"/>
  <c r="G30" i="3"/>
  <c r="D30" i="3"/>
  <c r="K29" i="3"/>
  <c r="L29" i="3" s="1"/>
  <c r="G29" i="3"/>
  <c r="D29" i="3"/>
  <c r="F28" i="3"/>
  <c r="K28" i="3" s="1"/>
  <c r="P28" i="3" s="1"/>
  <c r="F27" i="3"/>
  <c r="G27" i="3" s="1"/>
  <c r="K23" i="3"/>
  <c r="L23" i="3" s="1"/>
  <c r="G23" i="3"/>
  <c r="H23" i="3" s="1"/>
  <c r="K22" i="3"/>
  <c r="P22" i="3" s="1"/>
  <c r="G22" i="3"/>
  <c r="K21" i="3"/>
  <c r="P21" i="3" s="1"/>
  <c r="G21" i="3"/>
  <c r="F20" i="3"/>
  <c r="K20" i="3" s="1"/>
  <c r="K16" i="3"/>
  <c r="P16" i="3" s="1"/>
  <c r="G16" i="3"/>
  <c r="H16" i="3" s="1"/>
  <c r="I16" i="3" s="1"/>
  <c r="K15" i="3"/>
  <c r="P15" i="3" s="1"/>
  <c r="G15" i="3"/>
  <c r="H15" i="3" s="1"/>
  <c r="I15" i="3" s="1"/>
  <c r="K14" i="3"/>
  <c r="L14" i="3" s="1"/>
  <c r="G14" i="3"/>
  <c r="K13" i="3"/>
  <c r="P13" i="3" s="1"/>
  <c r="G13" i="3"/>
  <c r="AC76" i="1"/>
  <c r="X76" i="1"/>
  <c r="S76" i="1"/>
  <c r="N76" i="1"/>
  <c r="I76" i="1"/>
  <c r="AD75" i="1"/>
  <c r="AD74" i="1"/>
  <c r="AD73" i="1"/>
  <c r="AD72" i="1"/>
  <c r="AD71" i="1"/>
  <c r="AC69" i="1"/>
  <c r="X69" i="1"/>
  <c r="S69" i="1"/>
  <c r="N69" i="1"/>
  <c r="I69" i="1"/>
  <c r="AD68" i="1"/>
  <c r="AD67" i="1"/>
  <c r="AD66" i="1"/>
  <c r="AD65" i="1"/>
  <c r="AD64" i="1"/>
  <c r="AC62" i="1"/>
  <c r="X62" i="1"/>
  <c r="S62" i="1"/>
  <c r="N62" i="1"/>
  <c r="I62" i="1"/>
  <c r="AD61" i="1"/>
  <c r="AD60" i="1"/>
  <c r="AD59" i="1"/>
  <c r="AD58" i="1"/>
  <c r="AD57" i="1"/>
  <c r="AD56" i="1"/>
  <c r="AC55" i="1"/>
  <c r="X55" i="1"/>
  <c r="S55" i="1"/>
  <c r="N55" i="1"/>
  <c r="I55" i="1"/>
  <c r="AD54" i="1"/>
  <c r="AD53" i="1"/>
  <c r="AD52" i="1"/>
  <c r="AD51" i="1"/>
  <c r="AD50" i="1"/>
  <c r="AC48" i="1"/>
  <c r="X48" i="1"/>
  <c r="S48" i="1"/>
  <c r="N48" i="1"/>
  <c r="I48" i="1"/>
  <c r="AD47" i="1"/>
  <c r="AD46" i="1"/>
  <c r="AD45" i="1"/>
  <c r="AD44" i="1"/>
  <c r="AD43" i="1"/>
  <c r="K33" i="1"/>
  <c r="L33" i="1" s="1"/>
  <c r="G33" i="1"/>
  <c r="H33" i="1" s="1"/>
  <c r="I33" i="1" s="1"/>
  <c r="D33" i="1"/>
  <c r="K32" i="1"/>
  <c r="L32" i="1" s="1"/>
  <c r="G32" i="1"/>
  <c r="H32" i="1" s="1"/>
  <c r="I32" i="1" s="1"/>
  <c r="D32" i="1"/>
  <c r="K31" i="1"/>
  <c r="P31" i="1" s="1"/>
  <c r="G31" i="1"/>
  <c r="D31" i="1"/>
  <c r="K30" i="1"/>
  <c r="P30" i="1" s="1"/>
  <c r="G30" i="1"/>
  <c r="H30" i="1" s="1"/>
  <c r="I30" i="1" s="1"/>
  <c r="D30" i="1"/>
  <c r="K29" i="1"/>
  <c r="L29" i="1" s="1"/>
  <c r="G29" i="1"/>
  <c r="H29" i="1" s="1"/>
  <c r="I29" i="1" s="1"/>
  <c r="D29" i="1"/>
  <c r="K28" i="1"/>
  <c r="L28" i="1" s="1"/>
  <c r="G28" i="1"/>
  <c r="H28" i="1" s="1"/>
  <c r="K24" i="1"/>
  <c r="G24" i="1"/>
  <c r="H24" i="1" s="1"/>
  <c r="I24" i="1" s="1"/>
  <c r="D24" i="1"/>
  <c r="K23" i="1"/>
  <c r="G23" i="1"/>
  <c r="D23" i="1"/>
  <c r="K22" i="1"/>
  <c r="G22" i="1"/>
  <c r="H22" i="1" s="1"/>
  <c r="I22" i="1" s="1"/>
  <c r="D22" i="1"/>
  <c r="K17" i="1"/>
  <c r="L17" i="1" s="1"/>
  <c r="G17" i="1"/>
  <c r="H17" i="1" s="1"/>
  <c r="I17" i="1" s="1"/>
  <c r="D17" i="1"/>
  <c r="K16" i="1"/>
  <c r="L16" i="1" s="1"/>
  <c r="G16" i="1"/>
  <c r="H16" i="1" s="1"/>
  <c r="I16" i="1" s="1"/>
  <c r="D16" i="1"/>
  <c r="K15" i="1"/>
  <c r="P15" i="1" s="1"/>
  <c r="G15" i="1"/>
  <c r="P14" i="1"/>
  <c r="G14" i="1"/>
  <c r="P24" i="1" l="1"/>
  <c r="L24" i="1"/>
  <c r="M24" i="1" s="1"/>
  <c r="P23" i="1"/>
  <c r="L23" i="1"/>
  <c r="M23" i="1" s="1"/>
  <c r="P22" i="1"/>
  <c r="L22" i="1"/>
  <c r="M22" i="1" s="1"/>
  <c r="AD62" i="1"/>
  <c r="I55" i="3"/>
  <c r="AD55" i="3" s="1"/>
  <c r="AD41" i="3"/>
  <c r="G28" i="3"/>
  <c r="H28" i="3" s="1"/>
  <c r="I28" i="3" s="1"/>
  <c r="AD62" i="3"/>
  <c r="G17" i="3"/>
  <c r="H13" i="3"/>
  <c r="I13" i="3" s="1"/>
  <c r="L21" i="3"/>
  <c r="M21" i="3" s="1"/>
  <c r="N21" i="3" s="1"/>
  <c r="AD69" i="3"/>
  <c r="AD48" i="3"/>
  <c r="P23" i="3"/>
  <c r="U23" i="3" s="1"/>
  <c r="V23" i="3" s="1"/>
  <c r="G20" i="3"/>
  <c r="H20" i="3" s="1"/>
  <c r="AD55" i="1"/>
  <c r="L15" i="1"/>
  <c r="P29" i="1"/>
  <c r="Q29" i="1" s="1"/>
  <c r="G18" i="1"/>
  <c r="U14" i="1"/>
  <c r="AA14" i="1" s="1"/>
  <c r="Q14" i="1"/>
  <c r="R14" i="1" s="1"/>
  <c r="S14" i="1" s="1"/>
  <c r="L14" i="1"/>
  <c r="M14" i="1" s="1"/>
  <c r="P17" i="1"/>
  <c r="Q17" i="1" s="1"/>
  <c r="L31" i="1"/>
  <c r="G34" i="1"/>
  <c r="AD48" i="1"/>
  <c r="P33" i="1"/>
  <c r="Q33" i="1" s="1"/>
  <c r="AD76" i="1"/>
  <c r="AD69" i="1"/>
  <c r="Q15" i="3"/>
  <c r="U15" i="3"/>
  <c r="M23" i="3"/>
  <c r="N23" i="3" s="1"/>
  <c r="Q30" i="3"/>
  <c r="U30" i="3"/>
  <c r="U22" i="3"/>
  <c r="Q22" i="3"/>
  <c r="G33" i="3"/>
  <c r="H27" i="3"/>
  <c r="I27" i="3" s="1"/>
  <c r="Q31" i="3"/>
  <c r="U31" i="3"/>
  <c r="M29" i="3"/>
  <c r="N29" i="3" s="1"/>
  <c r="U16" i="3"/>
  <c r="Q16" i="3"/>
  <c r="P20" i="3"/>
  <c r="L20" i="3"/>
  <c r="U13" i="3"/>
  <c r="Q13" i="3"/>
  <c r="M14" i="3"/>
  <c r="N14" i="3" s="1"/>
  <c r="U28" i="3"/>
  <c r="Q28" i="3"/>
  <c r="U32" i="3"/>
  <c r="Q32" i="3"/>
  <c r="U21" i="3"/>
  <c r="Q21" i="3"/>
  <c r="P14" i="3"/>
  <c r="I23" i="3"/>
  <c r="L28" i="3"/>
  <c r="P29" i="3"/>
  <c r="H31" i="3"/>
  <c r="I31" i="3" s="1"/>
  <c r="L32" i="3"/>
  <c r="AD50" i="3"/>
  <c r="L13" i="3"/>
  <c r="L16" i="3"/>
  <c r="K27" i="3"/>
  <c r="H22" i="3"/>
  <c r="I22" i="3" s="1"/>
  <c r="H30" i="3"/>
  <c r="I30" i="3" s="1"/>
  <c r="L31" i="3"/>
  <c r="L15" i="3"/>
  <c r="H14" i="3"/>
  <c r="I14" i="3" s="1"/>
  <c r="L22" i="3"/>
  <c r="H29" i="3"/>
  <c r="I29" i="3" s="1"/>
  <c r="L30" i="3"/>
  <c r="H21" i="3"/>
  <c r="I21" i="3" s="1"/>
  <c r="I21" i="1"/>
  <c r="I28" i="1"/>
  <c r="U31" i="1"/>
  <c r="Q31" i="1"/>
  <c r="U15" i="1"/>
  <c r="Q15" i="1"/>
  <c r="U30" i="1"/>
  <c r="Q30" i="1"/>
  <c r="N29" i="1"/>
  <c r="N32" i="1"/>
  <c r="N16" i="1"/>
  <c r="N17" i="1"/>
  <c r="N33" i="1"/>
  <c r="P16" i="1"/>
  <c r="P28" i="1"/>
  <c r="H14" i="1"/>
  <c r="L30" i="1"/>
  <c r="H23" i="1"/>
  <c r="H25" i="1" s="1"/>
  <c r="P32" i="1"/>
  <c r="G25" i="1"/>
  <c r="H15" i="1"/>
  <c r="I15" i="1" s="1"/>
  <c r="H31" i="1"/>
  <c r="H34" i="1" s="1"/>
  <c r="U24" i="1" l="1"/>
  <c r="V24" i="1" s="1"/>
  <c r="W24" i="1" s="1"/>
  <c r="Q24" i="1"/>
  <c r="R24" i="1" s="1"/>
  <c r="U23" i="1"/>
  <c r="V23" i="1" s="1"/>
  <c r="W23" i="1" s="1"/>
  <c r="Q23" i="1"/>
  <c r="R23" i="1" s="1"/>
  <c r="U22" i="1"/>
  <c r="V22" i="1" s="1"/>
  <c r="W22" i="1" s="1"/>
  <c r="X22" i="1" s="1"/>
  <c r="Q22" i="1"/>
  <c r="R22" i="1" s="1"/>
  <c r="S22" i="1" s="1"/>
  <c r="V14" i="1"/>
  <c r="W14" i="1" s="1"/>
  <c r="X14" i="1" s="1"/>
  <c r="L21" i="1"/>
  <c r="M21" i="1" s="1"/>
  <c r="Q21" i="1"/>
  <c r="R21" i="1" s="1"/>
  <c r="S33" i="1"/>
  <c r="S17" i="1"/>
  <c r="U29" i="1"/>
  <c r="S29" i="1"/>
  <c r="G35" i="1"/>
  <c r="I78" i="1" s="1"/>
  <c r="Z23" i="3"/>
  <c r="AA23" i="3" s="1"/>
  <c r="H24" i="3"/>
  <c r="I20" i="3"/>
  <c r="G24" i="3"/>
  <c r="G34" i="3" s="1"/>
  <c r="I71" i="3" s="1"/>
  <c r="Q23" i="3"/>
  <c r="R23" i="3" s="1"/>
  <c r="S23" i="3" s="1"/>
  <c r="H17" i="3"/>
  <c r="L18" i="1"/>
  <c r="N15" i="1"/>
  <c r="I23" i="1"/>
  <c r="I25" i="1" s="1"/>
  <c r="N31" i="1"/>
  <c r="N23" i="1"/>
  <c r="U17" i="1"/>
  <c r="Z17" i="1" s="1"/>
  <c r="AA17" i="1" s="1"/>
  <c r="L34" i="1"/>
  <c r="H18" i="1"/>
  <c r="H35" i="1" s="1"/>
  <c r="U33" i="1"/>
  <c r="Z33" i="1" s="1"/>
  <c r="AA33" i="1" s="1"/>
  <c r="M18" i="1"/>
  <c r="I17" i="3"/>
  <c r="Z32" i="3"/>
  <c r="AA32" i="3" s="1"/>
  <c r="V32" i="3"/>
  <c r="M28" i="3"/>
  <c r="N28" i="3" s="1"/>
  <c r="R22" i="3"/>
  <c r="S22" i="3"/>
  <c r="U20" i="3"/>
  <c r="Q20" i="3"/>
  <c r="R16" i="3"/>
  <c r="S16" i="3" s="1"/>
  <c r="AB23" i="3"/>
  <c r="AC23" i="3" s="1"/>
  <c r="U14" i="3"/>
  <c r="Q14" i="3"/>
  <c r="Q17" i="3" s="1"/>
  <c r="R28" i="3"/>
  <c r="S28" i="3" s="1"/>
  <c r="W23" i="3"/>
  <c r="X23" i="3"/>
  <c r="M32" i="3"/>
  <c r="N32" i="3" s="1"/>
  <c r="I33" i="3"/>
  <c r="M22" i="3"/>
  <c r="N22" i="3" s="1"/>
  <c r="L24" i="3"/>
  <c r="M20" i="3"/>
  <c r="M15" i="3"/>
  <c r="N15" i="3" s="1"/>
  <c r="Z22" i="3"/>
  <c r="AA22" i="3" s="1"/>
  <c r="V22" i="3"/>
  <c r="M31" i="3"/>
  <c r="N31" i="3" s="1"/>
  <c r="I24" i="3"/>
  <c r="V16" i="3"/>
  <c r="Z16" i="3"/>
  <c r="AA16" i="3" s="1"/>
  <c r="P27" i="3"/>
  <c r="L27" i="3"/>
  <c r="V28" i="3"/>
  <c r="Z28" i="3"/>
  <c r="AA28" i="3" s="1"/>
  <c r="Z30" i="3"/>
  <c r="AA30" i="3" s="1"/>
  <c r="V30" i="3"/>
  <c r="V13" i="3"/>
  <c r="Z13" i="3"/>
  <c r="AA13" i="3" s="1"/>
  <c r="R32" i="3"/>
  <c r="S32" i="3" s="1"/>
  <c r="Z15" i="3"/>
  <c r="AA15" i="3" s="1"/>
  <c r="V15" i="3"/>
  <c r="M30" i="3"/>
  <c r="N30" i="3" s="1"/>
  <c r="M16" i="3"/>
  <c r="N16" i="3" s="1"/>
  <c r="R21" i="3"/>
  <c r="S21" i="3" s="1"/>
  <c r="V31" i="3"/>
  <c r="Z31" i="3"/>
  <c r="AA31" i="3" s="1"/>
  <c r="R30" i="3"/>
  <c r="S30" i="3"/>
  <c r="U29" i="3"/>
  <c r="Q29" i="3"/>
  <c r="R15" i="3"/>
  <c r="S15" i="3" s="1"/>
  <c r="L17" i="3"/>
  <c r="M13" i="3"/>
  <c r="Z21" i="3"/>
  <c r="AA21" i="3" s="1"/>
  <c r="V21" i="3"/>
  <c r="R31" i="3"/>
  <c r="S31" i="3" s="1"/>
  <c r="R13" i="3"/>
  <c r="H33" i="3"/>
  <c r="S31" i="1"/>
  <c r="I14" i="1"/>
  <c r="AB14" i="1"/>
  <c r="AC14" i="1" s="1"/>
  <c r="Z31" i="1"/>
  <c r="AA31" i="1" s="1"/>
  <c r="V31" i="1"/>
  <c r="N24" i="1"/>
  <c r="S15" i="1"/>
  <c r="Q32" i="1"/>
  <c r="U32" i="1"/>
  <c r="I31" i="1"/>
  <c r="I34" i="1" s="1"/>
  <c r="N30" i="1"/>
  <c r="N14" i="1"/>
  <c r="Z24" i="1"/>
  <c r="AA24" i="1" s="1"/>
  <c r="AB24" i="1" s="1"/>
  <c r="U28" i="1"/>
  <c r="Q28" i="1"/>
  <c r="Q16" i="1"/>
  <c r="U16" i="1"/>
  <c r="S30" i="1"/>
  <c r="N28" i="1"/>
  <c r="Z22" i="1"/>
  <c r="Z15" i="1"/>
  <c r="AA15" i="1" s="1"/>
  <c r="V15" i="1"/>
  <c r="S24" i="1"/>
  <c r="Z29" i="1"/>
  <c r="AA29" i="1" s="1"/>
  <c r="V29" i="1"/>
  <c r="V30" i="1"/>
  <c r="Z30" i="1"/>
  <c r="AA30" i="1" s="1"/>
  <c r="S23" i="1" l="1"/>
  <c r="Z23" i="1"/>
  <c r="AA23" i="1" s="1"/>
  <c r="AB23" i="1" s="1"/>
  <c r="AC23" i="1" s="1"/>
  <c r="AC24" i="1"/>
  <c r="AA22" i="1"/>
  <c r="H34" i="3"/>
  <c r="M24" i="3"/>
  <c r="M17" i="3"/>
  <c r="AD23" i="3"/>
  <c r="V17" i="1"/>
  <c r="N18" i="1"/>
  <c r="V33" i="1"/>
  <c r="M25" i="1"/>
  <c r="L25" i="1"/>
  <c r="L35" i="1" s="1"/>
  <c r="U21" i="1"/>
  <c r="N21" i="1"/>
  <c r="W30" i="3"/>
  <c r="X30" i="3" s="1"/>
  <c r="AB30" i="3"/>
  <c r="AC30" i="3" s="1"/>
  <c r="R29" i="3"/>
  <c r="S29" i="3" s="1"/>
  <c r="W28" i="3"/>
  <c r="X28" i="3"/>
  <c r="Z29" i="3"/>
  <c r="AA29" i="3" s="1"/>
  <c r="V29" i="3"/>
  <c r="L33" i="3"/>
  <c r="L34" i="3" s="1"/>
  <c r="N71" i="3" s="1"/>
  <c r="M27" i="3"/>
  <c r="M33" i="3" s="1"/>
  <c r="M34" i="3" s="1"/>
  <c r="I72" i="3"/>
  <c r="AB15" i="3"/>
  <c r="AC15" i="3" s="1"/>
  <c r="Q27" i="3"/>
  <c r="U27" i="3"/>
  <c r="AB32" i="3"/>
  <c r="AC32" i="3" s="1"/>
  <c r="N13" i="3"/>
  <c r="W22" i="3"/>
  <c r="X22" i="3" s="1"/>
  <c r="AB22" i="3"/>
  <c r="AC22" i="3" s="1"/>
  <c r="AB28" i="3"/>
  <c r="AC28" i="3" s="1"/>
  <c r="R20" i="3"/>
  <c r="R24" i="3" s="1"/>
  <c r="Q24" i="3"/>
  <c r="S13" i="3"/>
  <c r="V20" i="3"/>
  <c r="Z20" i="3"/>
  <c r="AA20" i="3" s="1"/>
  <c r="W15" i="3"/>
  <c r="X15" i="3" s="1"/>
  <c r="AB16" i="3"/>
  <c r="AC16" i="3" s="1"/>
  <c r="N20" i="3"/>
  <c r="AB31" i="3"/>
  <c r="AC31" i="3" s="1"/>
  <c r="W16" i="3"/>
  <c r="X16" i="3" s="1"/>
  <c r="AD16" i="3" s="1"/>
  <c r="R14" i="3"/>
  <c r="S14" i="3" s="1"/>
  <c r="W21" i="3"/>
  <c r="X21" i="3" s="1"/>
  <c r="W31" i="3"/>
  <c r="X31" i="3" s="1"/>
  <c r="AD31" i="3" s="1"/>
  <c r="AB13" i="3"/>
  <c r="Z14" i="3"/>
  <c r="AA14" i="3" s="1"/>
  <c r="AA17" i="3" s="1"/>
  <c r="V14" i="3"/>
  <c r="V17" i="3" s="1"/>
  <c r="AB21" i="3"/>
  <c r="AC21" i="3" s="1"/>
  <c r="W13" i="3"/>
  <c r="X13" i="3" s="1"/>
  <c r="I34" i="3"/>
  <c r="I70" i="3" s="1"/>
  <c r="W32" i="3"/>
  <c r="X32" i="3"/>
  <c r="N22" i="1"/>
  <c r="X31" i="1"/>
  <c r="R18" i="1"/>
  <c r="Q18" i="1"/>
  <c r="AC29" i="1"/>
  <c r="M34" i="1"/>
  <c r="AC33" i="1"/>
  <c r="AC30" i="1"/>
  <c r="X15" i="1"/>
  <c r="V28" i="1"/>
  <c r="Z28" i="1"/>
  <c r="AA28" i="1" s="1"/>
  <c r="V16" i="1"/>
  <c r="Z16" i="1"/>
  <c r="AA16" i="1" s="1"/>
  <c r="AA18" i="1" s="1"/>
  <c r="N34" i="1"/>
  <c r="I79" i="1"/>
  <c r="Q34" i="1"/>
  <c r="X30" i="1"/>
  <c r="AC15" i="1"/>
  <c r="V32" i="1"/>
  <c r="Z32" i="1"/>
  <c r="AA32" i="1" s="1"/>
  <c r="AD14" i="1"/>
  <c r="I18" i="1"/>
  <c r="I35" i="1" s="1"/>
  <c r="I77" i="1" s="1"/>
  <c r="X29" i="1"/>
  <c r="AC31" i="1"/>
  <c r="X23" i="1"/>
  <c r="X24" i="1"/>
  <c r="S32" i="1"/>
  <c r="X17" i="1"/>
  <c r="AC17" i="1"/>
  <c r="AB22" i="1" l="1"/>
  <c r="AC22" i="1" s="1"/>
  <c r="AD22" i="1" s="1"/>
  <c r="N78" i="1"/>
  <c r="N79" i="1" s="1"/>
  <c r="I80" i="1"/>
  <c r="X33" i="1"/>
  <c r="AD33" i="1" s="1"/>
  <c r="AD21" i="3"/>
  <c r="AD32" i="3"/>
  <c r="S20" i="3"/>
  <c r="S24" i="3" s="1"/>
  <c r="R17" i="3"/>
  <c r="AD23" i="1"/>
  <c r="AD24" i="1"/>
  <c r="M35" i="1"/>
  <c r="AD31" i="1"/>
  <c r="AD17" i="1"/>
  <c r="N25" i="1"/>
  <c r="N35" i="1" s="1"/>
  <c r="Z21" i="1"/>
  <c r="AA21" i="1" s="1"/>
  <c r="AB21" i="1" s="1"/>
  <c r="V21" i="1"/>
  <c r="W21" i="1" s="1"/>
  <c r="R25" i="1"/>
  <c r="Q25" i="1"/>
  <c r="Q35" i="1" s="1"/>
  <c r="S78" i="1" s="1"/>
  <c r="AD30" i="3"/>
  <c r="AD22" i="3"/>
  <c r="N72" i="3"/>
  <c r="AD28" i="3"/>
  <c r="AD15" i="3"/>
  <c r="N24" i="3"/>
  <c r="AA24" i="3"/>
  <c r="AB20" i="3"/>
  <c r="AB24" i="3" s="1"/>
  <c r="R34" i="3"/>
  <c r="W14" i="3"/>
  <c r="W17" i="3" s="1"/>
  <c r="W20" i="3"/>
  <c r="W24" i="3" s="1"/>
  <c r="V24" i="3"/>
  <c r="X20" i="3"/>
  <c r="X24" i="3" s="1"/>
  <c r="N27" i="3"/>
  <c r="R27" i="3"/>
  <c r="R33" i="3" s="1"/>
  <c r="Q33" i="3"/>
  <c r="Q34" i="3" s="1"/>
  <c r="S71" i="3" s="1"/>
  <c r="S72" i="3" s="1"/>
  <c r="AB14" i="3"/>
  <c r="AB17" i="3" s="1"/>
  <c r="S17" i="3"/>
  <c r="I73" i="3"/>
  <c r="Z27" i="3"/>
  <c r="AA27" i="3" s="1"/>
  <c r="V27" i="3"/>
  <c r="N17" i="3"/>
  <c r="W29" i="3"/>
  <c r="X29" i="3" s="1"/>
  <c r="AC13" i="3"/>
  <c r="AB29" i="3"/>
  <c r="AC29" i="3" s="1"/>
  <c r="AD15" i="1"/>
  <c r="AD30" i="1"/>
  <c r="X32" i="1"/>
  <c r="AC32" i="1"/>
  <c r="AA34" i="1"/>
  <c r="R34" i="1"/>
  <c r="AB18" i="1"/>
  <c r="W18" i="1"/>
  <c r="S28" i="1"/>
  <c r="V18" i="1"/>
  <c r="V34" i="1"/>
  <c r="AD29" i="1"/>
  <c r="S16" i="1"/>
  <c r="N77" i="1" l="1"/>
  <c r="N80" i="1" s="1"/>
  <c r="AB34" i="1"/>
  <c r="S21" i="1"/>
  <c r="S25" i="1" s="1"/>
  <c r="AD29" i="3"/>
  <c r="AC14" i="3"/>
  <c r="AC17" i="3" s="1"/>
  <c r="S27" i="3"/>
  <c r="S33" i="3" s="1"/>
  <c r="AC28" i="1"/>
  <c r="AC34" i="1" s="1"/>
  <c r="R35" i="1"/>
  <c r="AD32" i="1"/>
  <c r="AA25" i="1"/>
  <c r="AA35" i="1" s="1"/>
  <c r="AB25" i="1"/>
  <c r="V25" i="1"/>
  <c r="V35" i="1" s="1"/>
  <c r="X78" i="1" s="1"/>
  <c r="W25" i="1"/>
  <c r="AC20" i="3"/>
  <c r="AC24" i="3" s="1"/>
  <c r="AD24" i="3" s="1"/>
  <c r="AA33" i="3"/>
  <c r="AA34" i="3" s="1"/>
  <c r="AC71" i="3" s="1"/>
  <c r="AC72" i="3" s="1"/>
  <c r="AB27" i="3"/>
  <c r="AB33" i="3" s="1"/>
  <c r="X14" i="3"/>
  <c r="AB34" i="3"/>
  <c r="N33" i="3"/>
  <c r="N34" i="3" s="1"/>
  <c r="N70" i="3" s="1"/>
  <c r="S34" i="3"/>
  <c r="S70" i="3" s="1"/>
  <c r="S73" i="3" s="1"/>
  <c r="V33" i="3"/>
  <c r="V34" i="3" s="1"/>
  <c r="X71" i="3" s="1"/>
  <c r="X72" i="3" s="1"/>
  <c r="AD72" i="3" s="1"/>
  <c r="W27" i="3"/>
  <c r="W33" i="3" s="1"/>
  <c r="W34" i="3" s="1"/>
  <c r="AD13" i="3"/>
  <c r="S79" i="1"/>
  <c r="AC16" i="1"/>
  <c r="AC18" i="1" s="1"/>
  <c r="X16" i="1"/>
  <c r="X18" i="1" s="1"/>
  <c r="W34" i="1"/>
  <c r="X28" i="1"/>
  <c r="X34" i="1" s="1"/>
  <c r="S18" i="1"/>
  <c r="S34" i="1"/>
  <c r="AC78" i="1" l="1"/>
  <c r="AC79" i="1" s="1"/>
  <c r="AD34" i="1"/>
  <c r="AB35" i="1"/>
  <c r="W35" i="1"/>
  <c r="AD20" i="3"/>
  <c r="X27" i="3"/>
  <c r="X33" i="3" s="1"/>
  <c r="AD16" i="1"/>
  <c r="AD28" i="1"/>
  <c r="AC21" i="1"/>
  <c r="AC25" i="1" s="1"/>
  <c r="AC35" i="1" s="1"/>
  <c r="X21" i="1"/>
  <c r="N73" i="3"/>
  <c r="X17" i="3"/>
  <c r="AD14" i="3"/>
  <c r="AC27" i="3"/>
  <c r="AD71" i="3"/>
  <c r="X79" i="1"/>
  <c r="S35" i="1"/>
  <c r="S77" i="1" s="1"/>
  <c r="AD18" i="1"/>
  <c r="AD78" i="1" l="1"/>
  <c r="AD79" i="1"/>
  <c r="S80" i="1"/>
  <c r="AC77" i="1"/>
  <c r="AC80" i="1" s="1"/>
  <c r="AD21" i="1"/>
  <c r="X25" i="1"/>
  <c r="X34" i="3"/>
  <c r="X70" i="3" s="1"/>
  <c r="AD17" i="3"/>
  <c r="AC33" i="3"/>
  <c r="AD27" i="3"/>
  <c r="AD25" i="1" l="1"/>
  <c r="X35" i="1"/>
  <c r="AD33" i="3"/>
  <c r="AD34" i="3" s="1"/>
  <c r="AC34" i="3"/>
  <c r="AC70" i="3" s="1"/>
  <c r="AC73" i="3" s="1"/>
  <c r="X73" i="3"/>
  <c r="X77" i="1" l="1"/>
  <c r="AD77" i="1" s="1"/>
  <c r="AD80" i="1" s="1"/>
  <c r="AD90" i="1" s="1"/>
  <c r="AD35" i="1"/>
  <c r="AD70" i="3"/>
  <c r="AD73" i="3" s="1"/>
  <c r="X80"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ME</author>
  </authors>
  <commentList>
    <comment ref="C1" authorId="0" shapeId="0" xr:uid="{3520BC9F-9FD3-49DF-A89E-818352916534}">
      <text>
        <r>
          <rPr>
            <b/>
            <sz val="9"/>
            <color indexed="81"/>
            <rFont val="Tahoma"/>
            <family val="2"/>
          </rPr>
          <t>ORSP:</t>
        </r>
        <r>
          <rPr>
            <sz val="9"/>
            <color indexed="81"/>
            <rFont val="Tahoma"/>
            <family val="2"/>
          </rPr>
          <t xml:space="preserve">
Enter first and last name of PI or PD on project.</t>
        </r>
      </text>
    </comment>
    <comment ref="C2" authorId="0" shapeId="0" xr:uid="{24F9ABF7-C399-4D5A-A177-D73A3F2234EC}">
      <text>
        <r>
          <rPr>
            <b/>
            <sz val="9"/>
            <color indexed="81"/>
            <rFont val="Tahoma"/>
            <family val="2"/>
          </rPr>
          <t>ORSP:</t>
        </r>
        <r>
          <rPr>
            <sz val="9"/>
            <color indexed="81"/>
            <rFont val="Tahoma"/>
            <family val="2"/>
          </rPr>
          <t xml:space="preserve">
Enter short title of project. Be consistent with title across documents.</t>
        </r>
      </text>
    </comment>
    <comment ref="C3" authorId="0" shapeId="0" xr:uid="{B340B57F-FE01-45D5-A810-5B99E4DBA179}">
      <text>
        <r>
          <rPr>
            <b/>
            <sz val="9"/>
            <color indexed="81"/>
            <rFont val="Tahoma"/>
            <family val="2"/>
          </rPr>
          <t>ORSP:</t>
        </r>
        <r>
          <rPr>
            <sz val="9"/>
            <color indexed="81"/>
            <rFont val="Tahoma"/>
            <family val="2"/>
          </rPr>
          <t xml:space="preserve">
Enter in month/day/year format for start and ends dates.  When selecting start date format keep in mind when award notice might be issued as it could be three months or a year or more (see NOFO award information).
Example for three years (within CSU Pueblo's fiscal year):  July 1, 2025 to June 30, 2028
Example for one year (within CSU Pueblo's fiscal year):  July 1, 2025 to June 30, 2026
Example for three years (outside of CSU Pueblo fiscal year):  October 1, 2025 to Sept. 30, 2028</t>
        </r>
      </text>
    </comment>
    <comment ref="B6" authorId="0" shapeId="0" xr:uid="{1A3C0C40-BDDE-4FC8-A44E-E67D288DD156}">
      <text>
        <r>
          <rPr>
            <b/>
            <sz val="9"/>
            <color indexed="81"/>
            <rFont val="Tahoma"/>
            <family val="2"/>
          </rPr>
          <t>ORSP:</t>
        </r>
        <r>
          <rPr>
            <sz val="9"/>
            <color indexed="81"/>
            <rFont val="Tahoma"/>
            <family val="2"/>
          </rPr>
          <t xml:space="preserve">
Will auto populate with name is cell B8 or you can enter name of faculty employee that is requesting course release.  Note: If more than one person needs course releasem it will auto populate entries from cells B9-B11 accordingly.</t>
        </r>
      </text>
    </comment>
    <comment ref="C6" authorId="0" shapeId="0" xr:uid="{571F4B31-EF4F-442E-85BF-928AA64A20A6}">
      <text>
        <r>
          <rPr>
            <b/>
            <sz val="9"/>
            <color indexed="81"/>
            <rFont val="Tahoma"/>
            <family val="2"/>
          </rPr>
          <t>ORSP:</t>
        </r>
        <r>
          <rPr>
            <sz val="9"/>
            <color indexed="81"/>
            <rFont val="Tahoma"/>
            <family val="2"/>
          </rPr>
          <t xml:space="preserve">
Enter total number of credits requesting for course release.</t>
        </r>
      </text>
    </comment>
    <comment ref="D6" authorId="0" shapeId="0" xr:uid="{1B1507D5-8852-4D08-83FE-3A1F138A0539}">
      <text>
        <r>
          <rPr>
            <b/>
            <sz val="9"/>
            <color indexed="81"/>
            <rFont val="Tahoma"/>
            <family val="2"/>
          </rPr>
          <t>ORSP:</t>
        </r>
        <r>
          <rPr>
            <sz val="9"/>
            <color indexed="81"/>
            <rFont val="Tahoma"/>
            <family val="2"/>
          </rPr>
          <t xml:space="preserve">
Will auto populate with salary listed in cell F14 or you can enter the institutional base salary for faculty member requesting course release.  Note: If more than one person has course release then it will auto populate entries from cells F15-F17 accordingly.</t>
        </r>
      </text>
    </comment>
    <comment ref="E6" authorId="0" shapeId="0" xr:uid="{62524764-2DF5-49E7-B35C-3CA325AE397C}">
      <text>
        <r>
          <rPr>
            <b/>
            <sz val="9"/>
            <color indexed="81"/>
            <rFont val="Tahoma"/>
            <family val="2"/>
          </rPr>
          <t>ORSP:</t>
        </r>
        <r>
          <rPr>
            <sz val="9"/>
            <color indexed="81"/>
            <rFont val="Tahoma"/>
            <family val="2"/>
          </rPr>
          <t xml:space="preserve">
Auto populates.</t>
        </r>
      </text>
    </comment>
    <comment ref="F6" authorId="0" shapeId="0" xr:uid="{8FC2BFD6-32F6-4522-BF03-F07D865D5C2A}">
      <text>
        <r>
          <rPr>
            <b/>
            <sz val="9"/>
            <color indexed="81"/>
            <rFont val="Tahoma"/>
            <family val="2"/>
          </rPr>
          <t>ORSP:</t>
        </r>
        <r>
          <rPr>
            <sz val="9"/>
            <color indexed="81"/>
            <rFont val="Tahoma"/>
            <family val="2"/>
          </rPr>
          <t xml:space="preserve">
Auto populates.</t>
        </r>
      </text>
    </comment>
    <comment ref="E7" authorId="0" shapeId="0" xr:uid="{70166F3B-B242-48E1-8107-83FE3C696092}">
      <text>
        <r>
          <rPr>
            <b/>
            <sz val="9"/>
            <color indexed="81"/>
            <rFont val="Tahoma"/>
            <family val="2"/>
          </rPr>
          <t>ORSP:</t>
        </r>
        <r>
          <rPr>
            <sz val="9"/>
            <color indexed="81"/>
            <rFont val="Tahoma"/>
            <family val="2"/>
          </rPr>
          <t xml:space="preserve">
Auto populates.</t>
        </r>
      </text>
    </comment>
    <comment ref="F7" authorId="0" shapeId="0" xr:uid="{07E01AA9-8594-46C7-B91F-F6C7CD8B372C}">
      <text>
        <r>
          <rPr>
            <b/>
            <sz val="9"/>
            <color indexed="81"/>
            <rFont val="Tahoma"/>
            <family val="2"/>
          </rPr>
          <t>ORSP:</t>
        </r>
        <r>
          <rPr>
            <sz val="9"/>
            <color indexed="81"/>
            <rFont val="Tahoma"/>
            <family val="2"/>
          </rPr>
          <t xml:space="preserve">
Auto populates.</t>
        </r>
      </text>
    </comment>
    <comment ref="E8" authorId="0" shapeId="0" xr:uid="{31CD90EB-75F9-45AE-913B-86685D775DBA}">
      <text>
        <r>
          <rPr>
            <b/>
            <sz val="9"/>
            <color indexed="81"/>
            <rFont val="Tahoma"/>
            <family val="2"/>
          </rPr>
          <t>ORSP:</t>
        </r>
        <r>
          <rPr>
            <sz val="9"/>
            <color indexed="81"/>
            <rFont val="Tahoma"/>
            <family val="2"/>
          </rPr>
          <t xml:space="preserve">
Auto populates.</t>
        </r>
      </text>
    </comment>
    <comment ref="F8" authorId="0" shapeId="0" xr:uid="{A56B0B9E-524E-4C3B-88CB-C6CF052A6567}">
      <text>
        <r>
          <rPr>
            <b/>
            <sz val="9"/>
            <color indexed="81"/>
            <rFont val="Tahoma"/>
            <family val="2"/>
          </rPr>
          <t>ORSP:</t>
        </r>
        <r>
          <rPr>
            <sz val="9"/>
            <color indexed="81"/>
            <rFont val="Tahoma"/>
            <family val="2"/>
          </rPr>
          <t xml:space="preserve">
Auto populates.</t>
        </r>
      </text>
    </comment>
    <comment ref="E9" authorId="0" shapeId="0" xr:uid="{E5E6F0F4-8654-4FEB-A8E2-E39D37D9860A}">
      <text>
        <r>
          <rPr>
            <b/>
            <sz val="9"/>
            <color indexed="81"/>
            <rFont val="Tahoma"/>
            <family val="2"/>
          </rPr>
          <t>ORSP:</t>
        </r>
        <r>
          <rPr>
            <sz val="9"/>
            <color indexed="81"/>
            <rFont val="Tahoma"/>
            <family val="2"/>
          </rPr>
          <t xml:space="preserve">
Auto populates.</t>
        </r>
      </text>
    </comment>
    <comment ref="F9" authorId="0" shapeId="0" xr:uid="{18FB3957-AAB8-4351-A1A1-5044698AC4D7}">
      <text>
        <r>
          <rPr>
            <b/>
            <sz val="9"/>
            <color indexed="81"/>
            <rFont val="Tahoma"/>
            <family val="2"/>
          </rPr>
          <t>ORSP:</t>
        </r>
        <r>
          <rPr>
            <sz val="9"/>
            <color indexed="81"/>
            <rFont val="Tahoma"/>
            <family val="2"/>
          </rPr>
          <t xml:space="preserve">
Auto populates.</t>
        </r>
      </text>
    </comment>
    <comment ref="B14" authorId="0" shapeId="0" xr:uid="{73909D86-FC58-4666-81A4-974CDB385266}">
      <text>
        <r>
          <rPr>
            <b/>
            <sz val="9"/>
            <color indexed="81"/>
            <rFont val="Tahoma"/>
            <family val="2"/>
          </rPr>
          <t>ORSP:</t>
        </r>
        <r>
          <rPr>
            <sz val="9"/>
            <color indexed="81"/>
            <rFont val="Tahoma"/>
            <family val="2"/>
          </rPr>
          <t xml:space="preserve">
Enter name and role of key senior personnel only that are on either a 12-month appointment or a 9-month appointment.  (Do not include personnel from subrecipients here.) Example:  John Doe, PI or Jane Doe, Co-PI
If person in role is TBD then just list role. Example: Project Coordinator
Include here also any other CSUP faculty that will be working on the project.  For example:  Faculty member is going to be the internal evaluator.  Even if you call them an external evaluation since they are a CSUP employee they will be considered by CSUP an internal evaluator.</t>
        </r>
      </text>
    </comment>
    <comment ref="C14" authorId="0" shapeId="0" xr:uid="{8C5931C3-5686-4FE6-B1D6-577C716F2564}">
      <text>
        <r>
          <rPr>
            <b/>
            <sz val="9"/>
            <color indexed="81"/>
            <rFont val="Tahoma"/>
            <family val="2"/>
          </rPr>
          <t>ORSP:</t>
        </r>
        <r>
          <rPr>
            <sz val="9"/>
            <color indexed="81"/>
            <rFont val="Tahoma"/>
            <family val="2"/>
          </rPr>
          <t xml:space="preserve">
Enter effort during 9-month appt time or during 12-month contract.  Repeat effort entry in years 2-5 if applicable.</t>
        </r>
      </text>
    </comment>
    <comment ref="D14" authorId="0" shapeId="0" xr:uid="{47EC105A-66ED-4862-A199-9A5DA5031FA2}">
      <text>
        <r>
          <rPr>
            <b/>
            <sz val="9"/>
            <color indexed="81"/>
            <rFont val="Tahoma"/>
            <family val="2"/>
          </rPr>
          <t>ORSP:</t>
        </r>
        <r>
          <rPr>
            <sz val="9"/>
            <color indexed="81"/>
            <rFont val="Tahoma"/>
            <family val="2"/>
          </rPr>
          <t xml:space="preserve">
Enter number of appt months.  Example:  9 for 9-month appt. or 12 for 12-month appt.</t>
        </r>
      </text>
    </comment>
    <comment ref="E14" authorId="0" shapeId="0" xr:uid="{D251AE9B-7280-4E6B-9AFB-2B2B9EE82489}">
      <text>
        <r>
          <rPr>
            <b/>
            <sz val="9"/>
            <color indexed="81"/>
            <rFont val="Tahoma"/>
            <family val="2"/>
          </rPr>
          <t>ORSP:</t>
        </r>
        <r>
          <rPr>
            <sz val="9"/>
            <color indexed="81"/>
            <rFont val="Tahoma"/>
            <family val="2"/>
          </rPr>
          <t xml:space="preserve">
Enter appropriate fringe rate for current fiscal year.  See sheet tab below for current FY rates.</t>
        </r>
      </text>
    </comment>
    <comment ref="F14" authorId="0" shapeId="0" xr:uid="{28C4F235-8205-44CC-BF6D-12FEB4FEB784}">
      <text>
        <r>
          <rPr>
            <b/>
            <sz val="9"/>
            <color indexed="81"/>
            <rFont val="Tahoma"/>
            <family val="2"/>
          </rPr>
          <t>ORSP:</t>
        </r>
        <r>
          <rPr>
            <sz val="9"/>
            <color indexed="81"/>
            <rFont val="Tahoma"/>
            <family val="2"/>
          </rPr>
          <t xml:space="preserve">
Enter total base salary.  Salary you will receive on 9-month appt or 12-month appt.  Remaining fields for year 1 will auto populate.</t>
        </r>
      </text>
    </comment>
    <comment ref="J14" authorId="0" shapeId="0" xr:uid="{020382D7-A7C7-408C-BDD7-874C8687C6B0}">
      <text>
        <r>
          <rPr>
            <b/>
            <sz val="9"/>
            <color indexed="81"/>
            <rFont val="Tahoma"/>
            <family val="2"/>
          </rPr>
          <t>ORSP:</t>
        </r>
        <r>
          <rPr>
            <sz val="9"/>
            <color indexed="81"/>
            <rFont val="Tahoma"/>
            <family val="2"/>
          </rPr>
          <t xml:space="preserve">
Repeat effort entry.  The remaining fields for year 2 will auto populate.</t>
        </r>
      </text>
    </comment>
    <comment ref="K14" authorId="0" shapeId="0" xr:uid="{ECAEC627-249D-41E6-8FB6-D03ED9C6471D}">
      <text>
        <r>
          <rPr>
            <b/>
            <sz val="9"/>
            <color indexed="81"/>
            <rFont val="Tahoma"/>
            <family val="2"/>
          </rPr>
          <t>ORSP:</t>
        </r>
        <r>
          <rPr>
            <sz val="9"/>
            <color indexed="81"/>
            <rFont val="Tahoma"/>
            <family val="2"/>
          </rPr>
          <t xml:space="preserve">
Will auto populate with a 3% increase.  Remaining fields for year 2 will auto populate.  If no increase to be given then please adjust formula in base salary accordingly for Year 2.</t>
        </r>
      </text>
    </comment>
    <comment ref="O14" authorId="0" shapeId="0" xr:uid="{CF3470AF-BCDF-4F19-9463-C28567C88506}">
      <text>
        <r>
          <rPr>
            <b/>
            <sz val="9"/>
            <color indexed="81"/>
            <rFont val="Tahoma"/>
            <family val="2"/>
          </rPr>
          <t>ORSP:</t>
        </r>
        <r>
          <rPr>
            <sz val="9"/>
            <color indexed="81"/>
            <rFont val="Tahoma"/>
            <family val="2"/>
          </rPr>
          <t xml:space="preserve">
Repeat effort entry.  The remaining fields for year 3 will auto populate.</t>
        </r>
      </text>
    </comment>
    <comment ref="P14" authorId="0" shapeId="0" xr:uid="{6F46B6EC-2540-4701-82A8-5E6712B36028}">
      <text>
        <r>
          <rPr>
            <b/>
            <sz val="9"/>
            <color indexed="81"/>
            <rFont val="Tahoma"/>
            <family val="2"/>
          </rPr>
          <t>ORSP:</t>
        </r>
        <r>
          <rPr>
            <sz val="9"/>
            <color indexed="81"/>
            <rFont val="Tahoma"/>
            <family val="2"/>
          </rPr>
          <t xml:space="preserve">
Will auto populate with a 3% increase.  Remaining fields for year 3 will auto populate.  If no increase to be given then please adjust formula in base salary accordingly for Year 3.</t>
        </r>
      </text>
    </comment>
    <comment ref="T14" authorId="0" shapeId="0" xr:uid="{7EDEEFC4-616B-491E-B003-5CD518CE98DE}">
      <text>
        <r>
          <rPr>
            <b/>
            <sz val="9"/>
            <color indexed="81"/>
            <rFont val="Tahoma"/>
            <family val="2"/>
          </rPr>
          <t>ORSP:</t>
        </r>
        <r>
          <rPr>
            <sz val="9"/>
            <color indexed="81"/>
            <rFont val="Tahoma"/>
            <family val="2"/>
          </rPr>
          <t xml:space="preserve">
Repeat effort entry.  The remaining fields for year 4 will auto populate.</t>
        </r>
      </text>
    </comment>
    <comment ref="U14" authorId="0" shapeId="0" xr:uid="{7C1A0EAD-59CD-4892-82EA-11A7B073D5DA}">
      <text>
        <r>
          <rPr>
            <b/>
            <sz val="9"/>
            <color indexed="81"/>
            <rFont val="Tahoma"/>
            <family val="2"/>
          </rPr>
          <t xml:space="preserve">ORSP:
</t>
        </r>
        <r>
          <rPr>
            <sz val="9"/>
            <color indexed="81"/>
            <rFont val="Tahoma"/>
            <family val="2"/>
          </rPr>
          <t>Will auto populate with a 3% increase.  Remaining fields for year 4 will auto populate.  If no increase to be given then please adjust formula in base salary accordingly for Year 4.</t>
        </r>
      </text>
    </comment>
    <comment ref="Y14" authorId="0" shapeId="0" xr:uid="{4DE6FCA9-AC6D-4137-B0FE-08F4865FDAD2}">
      <text>
        <r>
          <rPr>
            <b/>
            <sz val="9"/>
            <color indexed="81"/>
            <rFont val="Tahoma"/>
            <family val="2"/>
          </rPr>
          <t>ORSP:</t>
        </r>
        <r>
          <rPr>
            <sz val="9"/>
            <color indexed="81"/>
            <rFont val="Tahoma"/>
            <family val="2"/>
          </rPr>
          <t xml:space="preserve">
Repeat effort entry.  The remaining fields for year 5 will auto populate.</t>
        </r>
      </text>
    </comment>
    <comment ref="Z14" authorId="0" shapeId="0" xr:uid="{FF0E680D-7812-4B8C-9152-D0AA9DBB02E0}">
      <text>
        <r>
          <rPr>
            <b/>
            <sz val="9"/>
            <color indexed="81"/>
            <rFont val="Tahoma"/>
            <family val="2"/>
          </rPr>
          <t xml:space="preserve">ORSP:
</t>
        </r>
        <r>
          <rPr>
            <sz val="9"/>
            <color indexed="81"/>
            <rFont val="Tahoma"/>
            <family val="2"/>
          </rPr>
          <t>Will auto populate with a 3% increase.  Remaining fields for year 4 will auto populate. If no increase to be given then please adjust formula in base salary accordingly for Year 5.</t>
        </r>
      </text>
    </comment>
    <comment ref="AD14" authorId="0" shapeId="0" xr:uid="{6CEEC0B9-ACE4-421A-9B15-CB98362CD48A}">
      <text>
        <r>
          <rPr>
            <b/>
            <sz val="9"/>
            <color indexed="81"/>
            <rFont val="Tahoma"/>
            <family val="2"/>
          </rPr>
          <t>ORSP:
Project totals will all auto populate.</t>
        </r>
      </text>
    </comment>
    <comment ref="B21" authorId="0" shapeId="0" xr:uid="{285C906D-F8F3-4118-909F-BB11298617B4}">
      <text>
        <r>
          <rPr>
            <b/>
            <sz val="9"/>
            <color indexed="81"/>
            <rFont val="Tahoma"/>
            <family val="2"/>
          </rPr>
          <t>ORSP:</t>
        </r>
        <r>
          <rPr>
            <sz val="9"/>
            <color indexed="81"/>
            <rFont val="Tahoma"/>
            <family val="2"/>
          </rPr>
          <t xml:space="preserve">
Enter name and role of key senior personnel only that are on a 9-month appointment and will be working during the summer months.  Only up to three months in summer is allowed.  (Do not include personnel from subrecipients here.) Example:  John Doe, PI or Jane Doe, Co-PI
Include here also any other CSUP faculty that will be working on the project.  For example:  Faculty member is going to be the internal evaluator.  Even if you call them an external evaluation since they are a CSUP employee they will be considered by CSUP an internal evaluator.
</t>
        </r>
      </text>
    </comment>
    <comment ref="C21" authorId="0" shapeId="0" xr:uid="{9E76B663-605E-44A7-8740-1A88D7BC690C}">
      <text>
        <r>
          <rPr>
            <b/>
            <sz val="9"/>
            <color indexed="81"/>
            <rFont val="Tahoma"/>
            <family val="2"/>
          </rPr>
          <t>ORSP:</t>
        </r>
        <r>
          <rPr>
            <sz val="9"/>
            <color indexed="81"/>
            <rFont val="Tahoma"/>
            <family val="2"/>
          </rPr>
          <t xml:space="preserve">
Enter effort for summer months only!
If on 9-month appt then can only have up to 3 months entered. Repeat effort entry in years 2-5 if applicable. </t>
        </r>
      </text>
    </comment>
    <comment ref="D21" authorId="0" shapeId="0" xr:uid="{5FB66B7C-4A73-48AD-A698-C8CF586476D5}">
      <text>
        <r>
          <rPr>
            <b/>
            <sz val="9"/>
            <color indexed="81"/>
            <rFont val="Tahoma"/>
            <family val="2"/>
          </rPr>
          <t>ORSP:</t>
        </r>
        <r>
          <rPr>
            <sz val="9"/>
            <color indexed="81"/>
            <rFont val="Tahoma"/>
            <family val="2"/>
          </rPr>
          <t xml:space="preserve">
Enter number of months working on grant project in the summer. (only up to 3 months allowed)</t>
        </r>
      </text>
    </comment>
    <comment ref="E21" authorId="0" shapeId="0" xr:uid="{79120397-E65D-4440-9D55-801F247DF76D}">
      <text>
        <r>
          <rPr>
            <b/>
            <sz val="9"/>
            <color indexed="81"/>
            <rFont val="Tahoma"/>
            <family val="2"/>
          </rPr>
          <t>ORSP:</t>
        </r>
        <r>
          <rPr>
            <sz val="9"/>
            <color indexed="81"/>
            <rFont val="Tahoma"/>
            <family val="2"/>
          </rPr>
          <t xml:space="preserve">
Enter appropriate fringe rate for current fiscal year.</t>
        </r>
      </text>
    </comment>
    <comment ref="F21" authorId="0" shapeId="0" xr:uid="{DBA08417-5BE0-4DF7-A502-3D5344F1C601}">
      <text>
        <r>
          <rPr>
            <b/>
            <sz val="9"/>
            <color indexed="81"/>
            <rFont val="Tahoma"/>
            <family val="2"/>
          </rPr>
          <t>ORSP:</t>
        </r>
        <r>
          <rPr>
            <sz val="9"/>
            <color indexed="81"/>
            <rFont val="Tahoma"/>
            <family val="2"/>
          </rPr>
          <t xml:space="preserve">
If on 9-month appt calcuate each month's portion of salary to equal up to 3 additional months so have a total of 12-month IBS. Example: to find salary amount for one month use formula as follows. $60,000 is base salary for 9 month appt. How much is one month's salary.
      $60,000/9= $6666.66
      Multiply by 3 to get the 3 month allowable limit and the answer is $20,000.
            Or you can just use the following calculation in the spreadsheet:  =(60000/9)*3
Therefore, the most you can receive is $20,000 during the summer.  The $20,000 would include any other supplemental pay as well so you recieve say $5,000 already then you can only have up to $15,000 on this grant so you may need to adjust your effort.</t>
        </r>
      </text>
    </comment>
    <comment ref="G21" authorId="0" shapeId="0" xr:uid="{87F102B5-D3A6-4E13-A730-A69457B1C27E}">
      <text>
        <r>
          <rPr>
            <b/>
            <sz val="9"/>
            <color indexed="81"/>
            <rFont val="Tahoma"/>
            <family val="2"/>
          </rPr>
          <t>ORSP:</t>
        </r>
        <r>
          <rPr>
            <sz val="9"/>
            <color indexed="81"/>
            <rFont val="Tahoma"/>
            <family val="2"/>
          </rPr>
          <t xml:space="preserve">
This will auto populate in each year.</t>
        </r>
      </text>
    </comment>
    <comment ref="H21" authorId="0" shapeId="0" xr:uid="{9FAE8097-CDF9-4DBB-AFC3-03B1842CE900}">
      <text>
        <r>
          <rPr>
            <b/>
            <sz val="9"/>
            <color indexed="81"/>
            <rFont val="Tahoma"/>
            <family val="2"/>
          </rPr>
          <t>ORSP:</t>
        </r>
        <r>
          <rPr>
            <sz val="9"/>
            <color indexed="81"/>
            <rFont val="Tahoma"/>
            <family val="2"/>
          </rPr>
          <t xml:space="preserve">
This will auto populate in each year.</t>
        </r>
      </text>
    </comment>
    <comment ref="I21" authorId="0" shapeId="0" xr:uid="{1E653764-3F74-4D8B-ACA4-C484B43EDF4A}">
      <text>
        <r>
          <rPr>
            <b/>
            <sz val="9"/>
            <color indexed="81"/>
            <rFont val="Tahoma"/>
            <family val="2"/>
          </rPr>
          <t>ORSP:</t>
        </r>
        <r>
          <rPr>
            <sz val="9"/>
            <color indexed="81"/>
            <rFont val="Tahoma"/>
            <family val="2"/>
          </rPr>
          <t xml:space="preserve">
This will auto populate in each year.</t>
        </r>
      </text>
    </comment>
    <comment ref="J21" authorId="0" shapeId="0" xr:uid="{6EE094E7-4093-4B24-900A-E8047D7C2547}">
      <text>
        <r>
          <rPr>
            <b/>
            <sz val="9"/>
            <color indexed="81"/>
            <rFont val="Tahoma"/>
            <family val="2"/>
          </rPr>
          <t>ORSP:</t>
        </r>
        <r>
          <rPr>
            <sz val="9"/>
            <color indexed="81"/>
            <rFont val="Tahoma"/>
            <family val="2"/>
          </rPr>
          <t xml:space="preserve">
Repeat effort entry.  The remaining fields will auto populate.</t>
        </r>
      </text>
    </comment>
    <comment ref="K21" authorId="0" shapeId="0" xr:uid="{B443509A-3463-449B-91AE-0D4A5CF386B1}">
      <text>
        <r>
          <rPr>
            <b/>
            <sz val="9"/>
            <color indexed="81"/>
            <rFont val="Tahoma"/>
            <family val="2"/>
          </rPr>
          <t>ORSP:</t>
        </r>
        <r>
          <rPr>
            <sz val="9"/>
            <color indexed="81"/>
            <rFont val="Tahoma"/>
            <family val="2"/>
          </rPr>
          <t xml:space="preserve">
Will auto populate with a 3% increase.  Remaining fields for year 2 will auto populate.  If no increase to be given then please adjust formula in base salary accordingly for Year 2.</t>
        </r>
      </text>
    </comment>
    <comment ref="O21" authorId="0" shapeId="0" xr:uid="{C611DFD2-EEA5-407D-BFC8-57B78D838FB1}">
      <text>
        <r>
          <rPr>
            <b/>
            <sz val="9"/>
            <color indexed="81"/>
            <rFont val="Tahoma"/>
            <family val="2"/>
          </rPr>
          <t>ORSP:</t>
        </r>
        <r>
          <rPr>
            <sz val="9"/>
            <color indexed="81"/>
            <rFont val="Tahoma"/>
            <family val="2"/>
          </rPr>
          <t xml:space="preserve">
Repeat effort entry.  The remaining fields will auto populate.</t>
        </r>
      </text>
    </comment>
    <comment ref="P21" authorId="0" shapeId="0" xr:uid="{D3F14A6D-E7B0-42B1-BC9C-01CF44EA9AFF}">
      <text>
        <r>
          <rPr>
            <b/>
            <sz val="9"/>
            <color indexed="81"/>
            <rFont val="Tahoma"/>
            <family val="2"/>
          </rPr>
          <t>ORSP:</t>
        </r>
        <r>
          <rPr>
            <sz val="9"/>
            <color indexed="81"/>
            <rFont val="Tahoma"/>
            <family val="2"/>
          </rPr>
          <t xml:space="preserve">
Will auto populate with a 3% increase.  Remaining fields for year 3 will auto populate.  If no increase to be given then please adjust formula in base salary accordingly for Year 3.</t>
        </r>
      </text>
    </comment>
    <comment ref="T21" authorId="0" shapeId="0" xr:uid="{0B87814B-C828-4335-B683-02D87C17570D}">
      <text>
        <r>
          <rPr>
            <b/>
            <sz val="9"/>
            <color indexed="81"/>
            <rFont val="Tahoma"/>
            <family val="2"/>
          </rPr>
          <t>ORSP:</t>
        </r>
        <r>
          <rPr>
            <sz val="9"/>
            <color indexed="81"/>
            <rFont val="Tahoma"/>
            <family val="2"/>
          </rPr>
          <t xml:space="preserve">
Repeat effort entry.  The remaining fields will auto populate.</t>
        </r>
      </text>
    </comment>
    <comment ref="U21" authorId="0" shapeId="0" xr:uid="{ED8D7251-B76A-466A-8D04-5D4170DECF96}">
      <text>
        <r>
          <rPr>
            <b/>
            <sz val="9"/>
            <color indexed="81"/>
            <rFont val="Tahoma"/>
            <family val="2"/>
          </rPr>
          <t>ORSP:</t>
        </r>
        <r>
          <rPr>
            <sz val="9"/>
            <color indexed="81"/>
            <rFont val="Tahoma"/>
            <family val="2"/>
          </rPr>
          <t xml:space="preserve">
Will auto populate with a 3% increase.  Remaining fields for year 4 will auto populate. If no increase to be given then please adjust formula in base salary accordingly for Year 4.</t>
        </r>
      </text>
    </comment>
    <comment ref="Y21" authorId="0" shapeId="0" xr:uid="{32F47340-1ECC-4260-9C4B-5FE61687EB7E}">
      <text>
        <r>
          <rPr>
            <b/>
            <sz val="9"/>
            <color indexed="81"/>
            <rFont val="Tahoma"/>
            <family val="2"/>
          </rPr>
          <t>ORSP:</t>
        </r>
        <r>
          <rPr>
            <sz val="9"/>
            <color indexed="81"/>
            <rFont val="Tahoma"/>
            <family val="2"/>
          </rPr>
          <t xml:space="preserve">
Repeat effort entry.  The remaining fields will auto populate.</t>
        </r>
      </text>
    </comment>
    <comment ref="Z21" authorId="0" shapeId="0" xr:uid="{DB4580DC-5F99-42F3-A242-DFA55A9CF563}">
      <text>
        <r>
          <rPr>
            <b/>
            <sz val="9"/>
            <color indexed="81"/>
            <rFont val="Tahoma"/>
            <family val="2"/>
          </rPr>
          <t>ORSP:</t>
        </r>
        <r>
          <rPr>
            <sz val="9"/>
            <color indexed="81"/>
            <rFont val="Tahoma"/>
            <family val="2"/>
          </rPr>
          <t xml:space="preserve">
Will auto populate with a 3% increase.  Remaining fields for year 4 will auto populate.  If no increase to be given then please adjust formula in base salary accordingly for Year 5.</t>
        </r>
      </text>
    </comment>
    <comment ref="AD21" authorId="0" shapeId="0" xr:uid="{F2ECF7E2-E9E7-499B-872D-8D768CE6F85B}">
      <text>
        <r>
          <rPr>
            <b/>
            <sz val="9"/>
            <color indexed="81"/>
            <rFont val="Tahoma"/>
            <family val="2"/>
          </rPr>
          <t>ORSP:</t>
        </r>
        <r>
          <rPr>
            <sz val="9"/>
            <color indexed="81"/>
            <rFont val="Tahoma"/>
            <family val="2"/>
          </rPr>
          <t xml:space="preserve">
Project totals will auto populate.</t>
        </r>
      </text>
    </comment>
    <comment ref="B28" authorId="0" shapeId="0" xr:uid="{4EF444B0-8AD3-4519-8B27-3442D1DB1E57}">
      <text>
        <r>
          <rPr>
            <b/>
            <sz val="9"/>
            <color indexed="81"/>
            <rFont val="Tahoma"/>
            <family val="2"/>
          </rPr>
          <t>ORSP:</t>
        </r>
        <r>
          <rPr>
            <sz val="9"/>
            <color indexed="81"/>
            <rFont val="Tahoma"/>
            <family val="2"/>
          </rPr>
          <t xml:space="preserve">
Enter name and role of other personnel such as Graduate Assistant, Teaching Assistant, Research Assistant, etc. (Do not include personnel from subrecipients here.) Example:  John Doe, Graduate Assistant.  If person in role is TBD then just list role. Example: Teaching Assistant</t>
        </r>
      </text>
    </comment>
    <comment ref="C28" authorId="0" shapeId="0" xr:uid="{2340181A-226B-4FAC-85D9-8D1540A8C0FE}">
      <text>
        <r>
          <rPr>
            <b/>
            <sz val="9"/>
            <color indexed="81"/>
            <rFont val="Tahoma"/>
            <family val="2"/>
          </rPr>
          <t>ORSP:</t>
        </r>
        <r>
          <rPr>
            <sz val="9"/>
            <color indexed="81"/>
            <rFont val="Tahoma"/>
            <family val="2"/>
          </rPr>
          <t xml:space="preserve">
Enter effort for other personnel. 
Example:
Graduate Assistant/Teaching Assistant/Research Assistant  </t>
        </r>
      </text>
    </comment>
    <comment ref="E28" authorId="0" shapeId="0" xr:uid="{4574AFBE-E2F4-4732-89C3-B57E83908C67}">
      <text>
        <r>
          <rPr>
            <b/>
            <sz val="9"/>
            <color indexed="81"/>
            <rFont val="Tahoma"/>
            <family val="2"/>
          </rPr>
          <t>ORSP:</t>
        </r>
        <r>
          <rPr>
            <sz val="9"/>
            <color indexed="81"/>
            <rFont val="Tahoma"/>
            <family val="2"/>
          </rPr>
          <t xml:space="preserve">
Enter appropriate fringe rate for current fiscal year.</t>
        </r>
      </text>
    </comment>
    <comment ref="F28" authorId="0" shapeId="0" xr:uid="{E87E3A9E-972A-430D-9888-CC61E10D93FA}">
      <text>
        <r>
          <rPr>
            <b/>
            <sz val="9"/>
            <color indexed="81"/>
            <rFont val="Tahoma"/>
            <family val="2"/>
          </rPr>
          <t>ORSP:</t>
        </r>
        <r>
          <rPr>
            <sz val="9"/>
            <color indexed="81"/>
            <rFont val="Tahoma"/>
            <family val="2"/>
          </rPr>
          <t xml:space="preserve">
Enter amount of salary to pay other personnel.  If paying student hourly then can enter total amount or enter a formula to figure out amount.
Example:  20 hrs week @ $20 hour for 16 weeks
Formula:  =20*20*16
# hrs * # weeks * # months * $ per hr * 2 (if only working 50%)
Formula:   =20*4*9*20*2
</t>
        </r>
      </text>
    </comment>
    <comment ref="G28" authorId="0" shapeId="0" xr:uid="{51E02175-9F30-4DFD-88D7-EDFD47DC3C22}">
      <text>
        <r>
          <rPr>
            <b/>
            <sz val="9"/>
            <color indexed="81"/>
            <rFont val="Tahoma"/>
            <family val="2"/>
          </rPr>
          <t>ORSP:</t>
        </r>
        <r>
          <rPr>
            <sz val="9"/>
            <color indexed="81"/>
            <rFont val="Tahoma"/>
            <family val="2"/>
          </rPr>
          <t xml:space="preserve">
Will auto populate each year.</t>
        </r>
      </text>
    </comment>
    <comment ref="H28" authorId="0" shapeId="0" xr:uid="{65ED98E1-6E8D-45EF-8C63-EA48A0F38C87}">
      <text>
        <r>
          <rPr>
            <b/>
            <sz val="9"/>
            <color indexed="81"/>
            <rFont val="Tahoma"/>
            <family val="2"/>
          </rPr>
          <t>ORSP:</t>
        </r>
        <r>
          <rPr>
            <sz val="9"/>
            <color indexed="81"/>
            <rFont val="Tahoma"/>
            <family val="2"/>
          </rPr>
          <t xml:space="preserve">
Will auto populate each year.</t>
        </r>
      </text>
    </comment>
    <comment ref="I28" authorId="0" shapeId="0" xr:uid="{C28F5E01-BC6F-463D-A91B-3F4C516B60D1}">
      <text>
        <r>
          <rPr>
            <b/>
            <sz val="9"/>
            <color indexed="81"/>
            <rFont val="Tahoma"/>
            <family val="2"/>
          </rPr>
          <t>ORSP:</t>
        </r>
        <r>
          <rPr>
            <sz val="9"/>
            <color indexed="81"/>
            <rFont val="Tahoma"/>
            <family val="2"/>
          </rPr>
          <t xml:space="preserve">
This will auto populate each year.</t>
        </r>
      </text>
    </comment>
    <comment ref="J28" authorId="0" shapeId="0" xr:uid="{BB9E5EE6-DC5E-4DF2-B024-1F664C506ADA}">
      <text>
        <r>
          <rPr>
            <b/>
            <sz val="9"/>
            <color indexed="81"/>
            <rFont val="Tahoma"/>
            <family val="2"/>
          </rPr>
          <t>ORSP:</t>
        </r>
        <r>
          <rPr>
            <sz val="9"/>
            <color indexed="81"/>
            <rFont val="Tahoma"/>
            <family val="2"/>
          </rPr>
          <t xml:space="preserve">
Repeat effort entry.  The remaining fields will auto populate.</t>
        </r>
      </text>
    </comment>
    <comment ref="K28" authorId="0" shapeId="0" xr:uid="{E98B9968-F199-4BC4-BF4B-63DA3E27E0F3}">
      <text>
        <r>
          <rPr>
            <b/>
            <sz val="9"/>
            <color indexed="81"/>
            <rFont val="Tahoma"/>
            <family val="2"/>
          </rPr>
          <t>ORSP:</t>
        </r>
        <r>
          <rPr>
            <sz val="9"/>
            <color indexed="81"/>
            <rFont val="Tahoma"/>
            <family val="2"/>
          </rPr>
          <t xml:space="preserve">
Will auto populate with a 3% increase.  Remaining fields for year 2 will auto populate.  If no increase to be given then please adjust formula in base salary accordingly for Year 2.</t>
        </r>
      </text>
    </comment>
    <comment ref="O28" authorId="0" shapeId="0" xr:uid="{13FF3190-A1DB-403F-8FAD-BAD8C2DDD176}">
      <text>
        <r>
          <rPr>
            <b/>
            <sz val="9"/>
            <color indexed="81"/>
            <rFont val="Tahoma"/>
            <family val="2"/>
          </rPr>
          <t>ORSP:</t>
        </r>
        <r>
          <rPr>
            <sz val="9"/>
            <color indexed="81"/>
            <rFont val="Tahoma"/>
            <family val="2"/>
          </rPr>
          <t xml:space="preserve">
Repeat effort entry.  The remaining fields will auto populate.</t>
        </r>
      </text>
    </comment>
    <comment ref="P28" authorId="0" shapeId="0" xr:uid="{C615B443-93D3-4166-BF5B-44F3536FE5B4}">
      <text>
        <r>
          <rPr>
            <b/>
            <sz val="9"/>
            <color indexed="81"/>
            <rFont val="Tahoma"/>
            <family val="2"/>
          </rPr>
          <t>ORSP:</t>
        </r>
        <r>
          <rPr>
            <sz val="9"/>
            <color indexed="81"/>
            <rFont val="Tahoma"/>
            <family val="2"/>
          </rPr>
          <t xml:space="preserve">
Will auto populate with a 3% increase.  Remaining fields for year 3 will auto populate.  If no increase to be given then please adjust formula in base salary accordingly for Year 3.</t>
        </r>
      </text>
    </comment>
    <comment ref="T28" authorId="0" shapeId="0" xr:uid="{1AC32E7E-F42B-4347-BBF4-BE028340BC1D}">
      <text>
        <r>
          <rPr>
            <b/>
            <sz val="9"/>
            <color indexed="81"/>
            <rFont val="Tahoma"/>
            <family val="2"/>
          </rPr>
          <t>ORSP:</t>
        </r>
        <r>
          <rPr>
            <sz val="9"/>
            <color indexed="81"/>
            <rFont val="Tahoma"/>
            <family val="2"/>
          </rPr>
          <t xml:space="preserve">
Repeat effort entry.  The remaining fields will auto populate.</t>
        </r>
      </text>
    </comment>
    <comment ref="U28" authorId="0" shapeId="0" xr:uid="{75D55459-E112-4AD7-BA06-30550F1591E7}">
      <text>
        <r>
          <rPr>
            <b/>
            <sz val="9"/>
            <color indexed="81"/>
            <rFont val="Tahoma"/>
            <family val="2"/>
          </rPr>
          <t>ORSP:</t>
        </r>
        <r>
          <rPr>
            <sz val="9"/>
            <color indexed="81"/>
            <rFont val="Tahoma"/>
            <family val="2"/>
          </rPr>
          <t xml:space="preserve">
Will auto populate with a 3% increase.  Remaining fields for year 4 will auto populate.  If no increase to be given then please adjust formula in base salary accordingly for Years 4.</t>
        </r>
      </text>
    </comment>
    <comment ref="Y28" authorId="0" shapeId="0" xr:uid="{23096237-2E13-4E0A-84DE-10D71434E15C}">
      <text>
        <r>
          <rPr>
            <b/>
            <sz val="9"/>
            <color indexed="81"/>
            <rFont val="Tahoma"/>
            <family val="2"/>
          </rPr>
          <t>ORSP:</t>
        </r>
        <r>
          <rPr>
            <sz val="9"/>
            <color indexed="81"/>
            <rFont val="Tahoma"/>
            <family val="2"/>
          </rPr>
          <t xml:space="preserve">
Repeat effort entry.  The remaining fields will auto populate.</t>
        </r>
      </text>
    </comment>
    <comment ref="Z28" authorId="0" shapeId="0" xr:uid="{AEEEA6F8-AFCA-45D1-9384-DFC91538400B}">
      <text>
        <r>
          <rPr>
            <b/>
            <sz val="9"/>
            <color indexed="81"/>
            <rFont val="Tahoma"/>
            <family val="2"/>
          </rPr>
          <t>ORSP:</t>
        </r>
        <r>
          <rPr>
            <sz val="9"/>
            <color indexed="81"/>
            <rFont val="Tahoma"/>
            <family val="2"/>
          </rPr>
          <t xml:space="preserve">
Will auto populate with a 3% increase.  Remaining fields for year 4 will auto populate. If no increase to be given then please adjust formula in base salary accordingly for Year 5.</t>
        </r>
      </text>
    </comment>
    <comment ref="AD28" authorId="0" shapeId="0" xr:uid="{AC590D7C-3278-4FFC-B1E9-52C5D3C591F8}">
      <text>
        <r>
          <rPr>
            <b/>
            <sz val="9"/>
            <color indexed="81"/>
            <rFont val="Tahoma"/>
            <family val="2"/>
          </rPr>
          <t>ORSP:</t>
        </r>
        <r>
          <rPr>
            <sz val="9"/>
            <color indexed="81"/>
            <rFont val="Tahoma"/>
            <family val="2"/>
          </rPr>
          <t xml:space="preserve">
Project totals will auto populate.</t>
        </r>
      </text>
    </comment>
    <comment ref="B37" authorId="0" shapeId="0" xr:uid="{862FB6F6-CC6C-4ED5-930D-2D27D5D76FA7}">
      <text>
        <r>
          <rPr>
            <b/>
            <sz val="9"/>
            <color indexed="81"/>
            <rFont val="Tahoma"/>
            <family val="2"/>
          </rPr>
          <t>ORSP:</t>
        </r>
        <r>
          <rPr>
            <sz val="9"/>
            <color indexed="81"/>
            <rFont val="Tahoma"/>
            <family val="2"/>
          </rPr>
          <t xml:space="preserve">
List items by type (office supplies, postage, telephone charges, training materials, copying paper and expendable equipment items costing less than $5,000, such as books, handheld tape repords, computing devices, software).  Generally, supplies include any materials that are expendable or consumend during the course of the project. 
They must be allowable, reasonable and allocable per Uniform Guidance 2 CFR and pertain to the project.</t>
        </r>
      </text>
    </comment>
    <comment ref="I37" authorId="0" shapeId="0" xr:uid="{12EAE5BB-257B-40E4-9B65-476DD37827D5}">
      <text>
        <r>
          <rPr>
            <b/>
            <sz val="9"/>
            <color indexed="81"/>
            <rFont val="Tahoma"/>
            <family val="2"/>
          </rPr>
          <t>ORSP:</t>
        </r>
        <r>
          <rPr>
            <sz val="9"/>
            <color indexed="81"/>
            <rFont val="Tahoma"/>
            <family val="2"/>
          </rPr>
          <t xml:space="preserve">
Enter total amount for item listed.</t>
        </r>
      </text>
    </comment>
    <comment ref="N37" authorId="0" shapeId="0" xr:uid="{FFCD230F-12CE-485C-AC61-4B1BC264A394}">
      <text>
        <r>
          <rPr>
            <b/>
            <sz val="9"/>
            <color indexed="81"/>
            <rFont val="Tahoma"/>
            <family val="2"/>
          </rPr>
          <t>ORSP:</t>
        </r>
        <r>
          <rPr>
            <sz val="9"/>
            <color indexed="81"/>
            <rFont val="Tahoma"/>
            <family val="2"/>
          </rPr>
          <t xml:space="preserve">
Enter amount for line item for year two.</t>
        </r>
      </text>
    </comment>
    <comment ref="S37" authorId="0" shapeId="0" xr:uid="{B7D04FC3-1F2F-4E7D-8C87-E133B09E0B9B}">
      <text>
        <r>
          <rPr>
            <b/>
            <sz val="9"/>
            <color indexed="81"/>
            <rFont val="Tahoma"/>
            <family val="2"/>
          </rPr>
          <t>ORSP:</t>
        </r>
        <r>
          <rPr>
            <sz val="9"/>
            <color indexed="81"/>
            <rFont val="Tahoma"/>
            <family val="2"/>
          </rPr>
          <t xml:space="preserve">
Enter amount for line item for year three.</t>
        </r>
      </text>
    </comment>
    <comment ref="X37" authorId="0" shapeId="0" xr:uid="{F56708B4-E423-4782-BA22-2671F5728410}">
      <text>
        <r>
          <rPr>
            <b/>
            <sz val="9"/>
            <color indexed="81"/>
            <rFont val="Tahoma"/>
            <family val="2"/>
          </rPr>
          <t>ORSP:</t>
        </r>
        <r>
          <rPr>
            <sz val="9"/>
            <color indexed="81"/>
            <rFont val="Tahoma"/>
            <family val="2"/>
          </rPr>
          <t xml:space="preserve">
Enter amount for line item for year four.</t>
        </r>
      </text>
    </comment>
    <comment ref="AC37" authorId="0" shapeId="0" xr:uid="{0F984D57-D2A2-45B7-AA9C-1C8E93947676}">
      <text>
        <r>
          <rPr>
            <b/>
            <sz val="9"/>
            <color indexed="81"/>
            <rFont val="Tahoma"/>
            <family val="2"/>
          </rPr>
          <t>ORSP:</t>
        </r>
        <r>
          <rPr>
            <sz val="9"/>
            <color indexed="81"/>
            <rFont val="Tahoma"/>
            <family val="2"/>
          </rPr>
          <t xml:space="preserve">
Enter amount for line item for year five.</t>
        </r>
      </text>
    </comment>
    <comment ref="AD37" authorId="0" shapeId="0" xr:uid="{A1269E75-74FB-481A-AEA8-97576906105B}">
      <text>
        <r>
          <rPr>
            <b/>
            <sz val="9"/>
            <color indexed="81"/>
            <rFont val="Tahoma"/>
            <family val="2"/>
          </rPr>
          <t>ORSP:</t>
        </r>
        <r>
          <rPr>
            <sz val="9"/>
            <color indexed="81"/>
            <rFont val="Tahoma"/>
            <family val="2"/>
          </rPr>
          <t xml:space="preserve">
Project totals will auto populate.</t>
        </r>
      </text>
    </comment>
    <comment ref="B43" authorId="0" shapeId="0" xr:uid="{FFBD0059-11F3-41E6-9C10-ADB4FF323729}">
      <text>
        <r>
          <rPr>
            <b/>
            <sz val="9"/>
            <color indexed="81"/>
            <rFont val="Tahoma"/>
            <family val="2"/>
          </rPr>
          <t>ORSP:</t>
        </r>
        <r>
          <rPr>
            <sz val="9"/>
            <color indexed="81"/>
            <rFont val="Tahoma"/>
            <family val="2"/>
          </rPr>
          <t xml:space="preserve">
List nonexpendable items that are to be purchased.  Nonexpendable equipment is tangible property have a useful life of more than 2 years and an acquisition cost of $5,000 or more per unit. If piece of equipment needs to be built then the the parts can be listed here if the total of the parts to make the equipment costs $5000 or more.
Analyze the cost benefits of purchasing vs leasing equipment particulary high-cost items and those subject ot rapid technical advances.  List rented or leased equipment cosst in the "contractual" category.  
Include expendable items wither in the "materials/supplies" category such as laptops or in the "other" category.  </t>
        </r>
      </text>
    </comment>
    <comment ref="I43" authorId="0" shapeId="0" xr:uid="{6738B980-5CDE-411A-ACD3-2A1C59E24869}">
      <text>
        <r>
          <rPr>
            <b/>
            <sz val="9"/>
            <color indexed="81"/>
            <rFont val="Tahoma"/>
            <family val="2"/>
          </rPr>
          <t>ORSP:</t>
        </r>
        <r>
          <rPr>
            <sz val="9"/>
            <color indexed="81"/>
            <rFont val="Tahoma"/>
            <family val="2"/>
          </rPr>
          <t xml:space="preserve">
Enter total amount for item listed.</t>
        </r>
      </text>
    </comment>
    <comment ref="N43" authorId="0" shapeId="0" xr:uid="{492A1E73-6BA6-4A71-BFBD-8C422ED019BF}">
      <text>
        <r>
          <rPr>
            <b/>
            <sz val="9"/>
            <color indexed="81"/>
            <rFont val="Tahoma"/>
            <family val="2"/>
          </rPr>
          <t>ORSP:</t>
        </r>
        <r>
          <rPr>
            <sz val="9"/>
            <color indexed="81"/>
            <rFont val="Tahoma"/>
            <family val="2"/>
          </rPr>
          <t xml:space="preserve">
Enter amount for line item for year two.</t>
        </r>
      </text>
    </comment>
    <comment ref="S43" authorId="0" shapeId="0" xr:uid="{7FCEDB08-B20A-4E5D-A37F-F8B146FF9CE2}">
      <text>
        <r>
          <rPr>
            <b/>
            <sz val="9"/>
            <color indexed="81"/>
            <rFont val="Tahoma"/>
            <family val="2"/>
          </rPr>
          <t>ORSP:</t>
        </r>
        <r>
          <rPr>
            <sz val="9"/>
            <color indexed="81"/>
            <rFont val="Tahoma"/>
            <family val="2"/>
          </rPr>
          <t xml:space="preserve">
Enter amount for line item for year three.</t>
        </r>
      </text>
    </comment>
    <comment ref="X43" authorId="0" shapeId="0" xr:uid="{32BC0F90-4821-4804-8345-D663D78C9258}">
      <text>
        <r>
          <rPr>
            <b/>
            <sz val="9"/>
            <color indexed="81"/>
            <rFont val="Tahoma"/>
            <family val="2"/>
          </rPr>
          <t>ORSP:</t>
        </r>
        <r>
          <rPr>
            <sz val="9"/>
            <color indexed="81"/>
            <rFont val="Tahoma"/>
            <family val="2"/>
          </rPr>
          <t xml:space="preserve">
Enter amount for line item for year four.</t>
        </r>
      </text>
    </comment>
    <comment ref="AC43" authorId="0" shapeId="0" xr:uid="{B2A3258A-D543-4A9C-B010-074B8813A103}">
      <text>
        <r>
          <rPr>
            <b/>
            <sz val="9"/>
            <color indexed="81"/>
            <rFont val="Tahoma"/>
            <family val="2"/>
          </rPr>
          <t>ORSP:</t>
        </r>
        <r>
          <rPr>
            <sz val="9"/>
            <color indexed="81"/>
            <rFont val="Tahoma"/>
            <family val="2"/>
          </rPr>
          <t xml:space="preserve">
Enter amount for line item for year five.</t>
        </r>
      </text>
    </comment>
    <comment ref="AD43" authorId="0" shapeId="0" xr:uid="{39A36A9F-00E3-469E-87A5-CDEC275B05A5}">
      <text>
        <r>
          <rPr>
            <b/>
            <sz val="9"/>
            <color indexed="81"/>
            <rFont val="Tahoma"/>
            <family val="2"/>
          </rPr>
          <t>ORSP:</t>
        </r>
        <r>
          <rPr>
            <sz val="9"/>
            <color indexed="81"/>
            <rFont val="Tahoma"/>
            <family val="2"/>
          </rPr>
          <t xml:space="preserve">
Project totals will auto populate.</t>
        </r>
      </text>
    </comment>
    <comment ref="B50" authorId="0" shapeId="0" xr:uid="{7FA21023-62D9-43A6-8294-95E1E95CCF66}">
      <text>
        <r>
          <rPr>
            <b/>
            <sz val="9"/>
            <color indexed="81"/>
            <rFont val="Tahoma"/>
            <family val="2"/>
          </rPr>
          <t>ORSP:</t>
        </r>
        <r>
          <rPr>
            <sz val="9"/>
            <color indexed="81"/>
            <rFont val="Tahoma"/>
            <family val="2"/>
          </rPr>
          <t xml:space="preserve">
Itemize travel expenses for the project personnel by purpose (e.g. staff to training, field interviews, advisory group meetings, conference). 
Keep in mind you will need to show in the budget justification/narrative how you calculated these costs (e.g. six people to 3-day training at $x airfare, $X lodging, $X meals, if allowed. In training projects, list travel and meals for trainees separately.  Show the number of trainees and the unit costs involved, identify the location of travel, if known.  Indicate the source of any travel policies you have applies, and if the applicant or federal travel regulations apply.  Double check the NOFO for allowability or restrictions.</t>
        </r>
      </text>
    </comment>
    <comment ref="I50" authorId="0" shapeId="0" xr:uid="{326DFE4F-ABB3-4220-B8C2-4E62C26C9715}">
      <text>
        <r>
          <rPr>
            <b/>
            <sz val="9"/>
            <color indexed="81"/>
            <rFont val="Tahoma"/>
            <family val="2"/>
          </rPr>
          <t>ORSP:</t>
        </r>
        <r>
          <rPr>
            <sz val="9"/>
            <color indexed="81"/>
            <rFont val="Tahoma"/>
            <family val="2"/>
          </rPr>
          <t xml:space="preserve">
Enter total amount for item listed.</t>
        </r>
      </text>
    </comment>
    <comment ref="N50" authorId="0" shapeId="0" xr:uid="{35BDC87A-0646-4E22-A32A-887C363710B3}">
      <text>
        <r>
          <rPr>
            <b/>
            <sz val="9"/>
            <color indexed="81"/>
            <rFont val="Tahoma"/>
            <family val="2"/>
          </rPr>
          <t>ORSP:</t>
        </r>
        <r>
          <rPr>
            <sz val="9"/>
            <color indexed="81"/>
            <rFont val="Tahoma"/>
            <family val="2"/>
          </rPr>
          <t xml:space="preserve">
Enter amount for line item for year two.</t>
        </r>
      </text>
    </comment>
    <comment ref="S50" authorId="0" shapeId="0" xr:uid="{F2179982-A6C9-4DA7-AAAD-1DFF8C56DDE3}">
      <text>
        <r>
          <rPr>
            <b/>
            <sz val="9"/>
            <color indexed="81"/>
            <rFont val="Tahoma"/>
            <family val="2"/>
          </rPr>
          <t>ORSP:</t>
        </r>
        <r>
          <rPr>
            <sz val="9"/>
            <color indexed="81"/>
            <rFont val="Tahoma"/>
            <family val="2"/>
          </rPr>
          <t xml:space="preserve">
Enter amount for line item for year three.</t>
        </r>
      </text>
    </comment>
    <comment ref="X50" authorId="0" shapeId="0" xr:uid="{FF78A102-3138-4A72-8A6F-234A9C8E8AE4}">
      <text>
        <r>
          <rPr>
            <b/>
            <sz val="9"/>
            <color indexed="81"/>
            <rFont val="Tahoma"/>
            <family val="2"/>
          </rPr>
          <t>ORSP:</t>
        </r>
        <r>
          <rPr>
            <sz val="9"/>
            <color indexed="81"/>
            <rFont val="Tahoma"/>
            <family val="2"/>
          </rPr>
          <t xml:space="preserve">
Enter amount for line item for year four.</t>
        </r>
      </text>
    </comment>
    <comment ref="AC50" authorId="0" shapeId="0" xr:uid="{B298F043-06A7-4787-A0A7-9C3D320AADA9}">
      <text>
        <r>
          <rPr>
            <b/>
            <sz val="9"/>
            <color indexed="81"/>
            <rFont val="Tahoma"/>
            <family val="2"/>
          </rPr>
          <t>ORSP:</t>
        </r>
        <r>
          <rPr>
            <sz val="9"/>
            <color indexed="81"/>
            <rFont val="Tahoma"/>
            <family val="2"/>
          </rPr>
          <t xml:space="preserve">
Enter amount for line item for year five.</t>
        </r>
      </text>
    </comment>
    <comment ref="AD50" authorId="0" shapeId="0" xr:uid="{3D6AA72D-AA20-4DE7-990B-B589ACD94024}">
      <text>
        <r>
          <rPr>
            <b/>
            <sz val="9"/>
            <color indexed="81"/>
            <rFont val="Tahoma"/>
            <family val="2"/>
          </rPr>
          <t>ORSP:</t>
        </r>
        <r>
          <rPr>
            <sz val="9"/>
            <color indexed="81"/>
            <rFont val="Tahoma"/>
            <family val="2"/>
          </rPr>
          <t xml:space="preserve">
Project totals will auto populate.</t>
        </r>
      </text>
    </comment>
    <comment ref="B57" authorId="0" shapeId="0" xr:uid="{0705CC2C-8BCF-4DA2-92E5-281719B2D710}">
      <text>
        <r>
          <rPr>
            <b/>
            <sz val="9"/>
            <color indexed="81"/>
            <rFont val="Tahoma"/>
            <family val="2"/>
          </rPr>
          <t>ORSP:</t>
        </r>
        <r>
          <rPr>
            <sz val="9"/>
            <color indexed="81"/>
            <rFont val="Tahoma"/>
            <family val="2"/>
          </rPr>
          <t xml:space="preserve">
Enter participant support costs.  Examples:  Transportation or travel allowance, per diem, manuals and supplies directly attributable to individual participants, tuition and stipends, and o  ther related costs for participants or trainees.
Double check NOFO if allowable or if any restrictions. </t>
        </r>
      </text>
    </comment>
    <comment ref="I57" authorId="0" shapeId="0" xr:uid="{D54C11D9-AD55-4F51-8DE5-2525419E6298}">
      <text>
        <r>
          <rPr>
            <b/>
            <sz val="9"/>
            <color indexed="81"/>
            <rFont val="Tahoma"/>
            <family val="2"/>
          </rPr>
          <t>ORSP:</t>
        </r>
        <r>
          <rPr>
            <sz val="9"/>
            <color indexed="81"/>
            <rFont val="Tahoma"/>
            <family val="2"/>
          </rPr>
          <t xml:space="preserve">
Enter total amount for item listed.</t>
        </r>
      </text>
    </comment>
    <comment ref="N57" authorId="0" shapeId="0" xr:uid="{E8CFBDDC-6FF7-464E-846C-664D6641CF80}">
      <text>
        <r>
          <rPr>
            <b/>
            <sz val="9"/>
            <color indexed="81"/>
            <rFont val="Tahoma"/>
            <family val="2"/>
          </rPr>
          <t>ORSP:</t>
        </r>
        <r>
          <rPr>
            <sz val="9"/>
            <color indexed="81"/>
            <rFont val="Tahoma"/>
            <family val="2"/>
          </rPr>
          <t xml:space="preserve">
Enter amount for line item for year two.</t>
        </r>
      </text>
    </comment>
    <comment ref="S57" authorId="0" shapeId="0" xr:uid="{9BDFB75D-2E1C-440C-96B4-A80B668C1F1A}">
      <text>
        <r>
          <rPr>
            <b/>
            <sz val="9"/>
            <color indexed="81"/>
            <rFont val="Tahoma"/>
            <family val="2"/>
          </rPr>
          <t>ORSP:</t>
        </r>
        <r>
          <rPr>
            <sz val="9"/>
            <color indexed="81"/>
            <rFont val="Tahoma"/>
            <family val="2"/>
          </rPr>
          <t xml:space="preserve">
Enter amount for line item for year three.</t>
        </r>
      </text>
    </comment>
    <comment ref="X57" authorId="0" shapeId="0" xr:uid="{5248D929-AA61-4C33-89C5-086B1098988A}">
      <text>
        <r>
          <rPr>
            <b/>
            <sz val="9"/>
            <color indexed="81"/>
            <rFont val="Tahoma"/>
            <family val="2"/>
          </rPr>
          <t>ORSP:</t>
        </r>
        <r>
          <rPr>
            <sz val="9"/>
            <color indexed="81"/>
            <rFont val="Tahoma"/>
            <family val="2"/>
          </rPr>
          <t xml:space="preserve">
Enter amount for line item for year four.</t>
        </r>
      </text>
    </comment>
    <comment ref="AC57" authorId="0" shapeId="0" xr:uid="{527737E0-CE82-4CF5-A351-EDC9C0036BCE}">
      <text>
        <r>
          <rPr>
            <b/>
            <sz val="9"/>
            <color indexed="81"/>
            <rFont val="Tahoma"/>
            <family val="2"/>
          </rPr>
          <t>ORSP:</t>
        </r>
        <r>
          <rPr>
            <sz val="9"/>
            <color indexed="81"/>
            <rFont val="Tahoma"/>
            <family val="2"/>
          </rPr>
          <t xml:space="preserve">
Enter amount for line item for year five.</t>
        </r>
      </text>
    </comment>
    <comment ref="AD57" authorId="0" shapeId="0" xr:uid="{74F2A3B9-2A00-4480-902E-85D1151C5519}">
      <text>
        <r>
          <rPr>
            <b/>
            <sz val="9"/>
            <color indexed="81"/>
            <rFont val="Tahoma"/>
            <family val="2"/>
          </rPr>
          <t>ORSP:</t>
        </r>
        <r>
          <rPr>
            <sz val="9"/>
            <color indexed="81"/>
            <rFont val="Tahoma"/>
            <family val="2"/>
          </rPr>
          <t xml:space="preserve">
Project totals will auto populate.</t>
        </r>
      </text>
    </comment>
    <comment ref="B64" authorId="0" shapeId="0" xr:uid="{BF4AC4BB-EB45-4318-80E1-5EDCBF728E52}">
      <text>
        <r>
          <rPr>
            <b/>
            <sz val="9"/>
            <color indexed="81"/>
            <rFont val="Tahoma"/>
            <family val="2"/>
          </rPr>
          <t>ORSP:</t>
        </r>
        <r>
          <rPr>
            <sz val="9"/>
            <color indexed="81"/>
            <rFont val="Tahoma"/>
            <family val="2"/>
          </rPr>
          <t xml:space="preserve">
List items by type that did not fit under any of the other categories</t>
        </r>
      </text>
    </comment>
    <comment ref="I64" authorId="0" shapeId="0" xr:uid="{29EACD41-5DE0-4FFE-8193-5DEC3C8574F0}">
      <text>
        <r>
          <rPr>
            <b/>
            <sz val="9"/>
            <color indexed="81"/>
            <rFont val="Tahoma"/>
            <family val="2"/>
          </rPr>
          <t>ORSP:</t>
        </r>
        <r>
          <rPr>
            <sz val="9"/>
            <color indexed="81"/>
            <rFont val="Tahoma"/>
            <family val="2"/>
          </rPr>
          <t xml:space="preserve">
Enter total amount for item listed.</t>
        </r>
      </text>
    </comment>
    <comment ref="N64" authorId="0" shapeId="0" xr:uid="{6192B70F-AAC6-444F-8860-54EA2C98A7E6}">
      <text>
        <r>
          <rPr>
            <b/>
            <sz val="9"/>
            <color indexed="81"/>
            <rFont val="Tahoma"/>
            <family val="2"/>
          </rPr>
          <t>ORSP:</t>
        </r>
        <r>
          <rPr>
            <sz val="9"/>
            <color indexed="81"/>
            <rFont val="Tahoma"/>
            <family val="2"/>
          </rPr>
          <t xml:space="preserve">
Enter amount for line item for year two.</t>
        </r>
      </text>
    </comment>
    <comment ref="S64" authorId="0" shapeId="0" xr:uid="{A2DEB546-85A2-4CB1-9D3C-D9CB6600594A}">
      <text>
        <r>
          <rPr>
            <b/>
            <sz val="9"/>
            <color indexed="81"/>
            <rFont val="Tahoma"/>
            <family val="2"/>
          </rPr>
          <t>ORSP:</t>
        </r>
        <r>
          <rPr>
            <sz val="9"/>
            <color indexed="81"/>
            <rFont val="Tahoma"/>
            <family val="2"/>
          </rPr>
          <t xml:space="preserve">
Enter amount for line item for year three.</t>
        </r>
      </text>
    </comment>
    <comment ref="X64" authorId="0" shapeId="0" xr:uid="{6D2740FC-98CB-42A4-9319-9E9177FA339E}">
      <text>
        <r>
          <rPr>
            <b/>
            <sz val="9"/>
            <color indexed="81"/>
            <rFont val="Tahoma"/>
            <family val="2"/>
          </rPr>
          <t>ORSP:</t>
        </r>
        <r>
          <rPr>
            <sz val="9"/>
            <color indexed="81"/>
            <rFont val="Tahoma"/>
            <family val="2"/>
          </rPr>
          <t xml:space="preserve">
Enter amount for line item for year four.</t>
        </r>
      </text>
    </comment>
    <comment ref="AC64" authorId="0" shapeId="0" xr:uid="{F3C9B212-D461-41CD-919A-84A7F7041A41}">
      <text>
        <r>
          <rPr>
            <b/>
            <sz val="9"/>
            <color indexed="81"/>
            <rFont val="Tahoma"/>
            <family val="2"/>
          </rPr>
          <t>ORSP:</t>
        </r>
        <r>
          <rPr>
            <sz val="9"/>
            <color indexed="81"/>
            <rFont val="Tahoma"/>
            <family val="2"/>
          </rPr>
          <t xml:space="preserve">
Enter amount for line item for year five.</t>
        </r>
      </text>
    </comment>
    <comment ref="AD64" authorId="0" shapeId="0" xr:uid="{DCE5FCDD-D9D9-46F3-9EBA-530398414621}">
      <text>
        <r>
          <rPr>
            <b/>
            <sz val="9"/>
            <color indexed="81"/>
            <rFont val="Tahoma"/>
            <family val="2"/>
          </rPr>
          <t>ORSP:</t>
        </r>
        <r>
          <rPr>
            <sz val="9"/>
            <color indexed="81"/>
            <rFont val="Tahoma"/>
            <family val="2"/>
          </rPr>
          <t xml:space="preserve">
Project totals will auto populate.</t>
        </r>
      </text>
    </comment>
    <comment ref="B71" authorId="0" shapeId="0" xr:uid="{C836ED3B-3DAC-43EA-852D-4E7E8FBBBB80}">
      <text>
        <r>
          <rPr>
            <b/>
            <sz val="9"/>
            <color indexed="81"/>
            <rFont val="Tahoma"/>
            <family val="2"/>
          </rPr>
          <t>ORSP:</t>
        </r>
        <r>
          <rPr>
            <sz val="9"/>
            <color indexed="81"/>
            <rFont val="Tahoma"/>
            <family val="2"/>
          </rPr>
          <t xml:space="preserve">
Enter subawards (subrecipients).  Subaward is when a portion of CSUP's sponsored project is passed through to another entity in order to complete a portion of the sponsored project's scope of work.  Subrecipients are invloved in the substantive, programmatic work and contribue to the scientific or schollary aspects of the project and need to be monitored.  Example:  University of Boulder or Colorado State University Fort Collins
Enter subcontractors/contractors (providing services only).  Subcontractors typically are hired to provide goods or services necessary to the project.  They do not need to be monitored.</t>
        </r>
      </text>
    </comment>
    <comment ref="I71" authorId="0" shapeId="0" xr:uid="{60BD6A17-62AA-4905-B7A8-B80DA2A8BB1D}">
      <text>
        <r>
          <rPr>
            <b/>
            <sz val="9"/>
            <color indexed="81"/>
            <rFont val="Tahoma"/>
            <family val="2"/>
          </rPr>
          <t>ORSP:</t>
        </r>
        <r>
          <rPr>
            <sz val="9"/>
            <color indexed="81"/>
            <rFont val="Tahoma"/>
            <family val="2"/>
          </rPr>
          <t xml:space="preserve">
Enter total amount for item listed.</t>
        </r>
      </text>
    </comment>
    <comment ref="N71" authorId="0" shapeId="0" xr:uid="{D0D563A8-3959-45FA-96B5-FCFF1E579875}">
      <text>
        <r>
          <rPr>
            <b/>
            <sz val="9"/>
            <color indexed="81"/>
            <rFont val="Tahoma"/>
            <family val="2"/>
          </rPr>
          <t>ORSP:</t>
        </r>
        <r>
          <rPr>
            <sz val="9"/>
            <color indexed="81"/>
            <rFont val="Tahoma"/>
            <family val="2"/>
          </rPr>
          <t xml:space="preserve">
Enter amount for line item for year two.</t>
        </r>
      </text>
    </comment>
    <comment ref="S71" authorId="0" shapeId="0" xr:uid="{4D9C84D2-EA06-41DF-AA6E-4D906D7787F6}">
      <text>
        <r>
          <rPr>
            <b/>
            <sz val="9"/>
            <color indexed="81"/>
            <rFont val="Tahoma"/>
            <family val="2"/>
          </rPr>
          <t>ORSP:</t>
        </r>
        <r>
          <rPr>
            <sz val="9"/>
            <color indexed="81"/>
            <rFont val="Tahoma"/>
            <family val="2"/>
          </rPr>
          <t xml:space="preserve">
Enter amount for line item for year three.</t>
        </r>
      </text>
    </comment>
    <comment ref="X71" authorId="0" shapeId="0" xr:uid="{9BB03543-F9B3-4B6C-8E01-B04075C8A6CC}">
      <text>
        <r>
          <rPr>
            <b/>
            <sz val="9"/>
            <color indexed="81"/>
            <rFont val="Tahoma"/>
            <family val="2"/>
          </rPr>
          <t>ORSP:</t>
        </r>
        <r>
          <rPr>
            <sz val="9"/>
            <color indexed="81"/>
            <rFont val="Tahoma"/>
            <family val="2"/>
          </rPr>
          <t xml:space="preserve">
Enter amount for line item for year four.</t>
        </r>
      </text>
    </comment>
    <comment ref="AC71" authorId="0" shapeId="0" xr:uid="{C2B20493-D007-4C08-BB51-8C5A3E1291E3}">
      <text>
        <r>
          <rPr>
            <b/>
            <sz val="9"/>
            <color indexed="81"/>
            <rFont val="Tahoma"/>
            <family val="2"/>
          </rPr>
          <t>ORSP:</t>
        </r>
        <r>
          <rPr>
            <sz val="9"/>
            <color indexed="81"/>
            <rFont val="Tahoma"/>
            <family val="2"/>
          </rPr>
          <t xml:space="preserve">
Enter amount for line item for year five.</t>
        </r>
      </text>
    </comment>
    <comment ref="AD71" authorId="0" shapeId="0" xr:uid="{FAAA0CB1-7EF5-4848-A339-33D6E1DB6A73}">
      <text>
        <r>
          <rPr>
            <b/>
            <sz val="9"/>
            <color indexed="81"/>
            <rFont val="Tahoma"/>
            <family val="2"/>
          </rPr>
          <t>ORSP:</t>
        </r>
        <r>
          <rPr>
            <sz val="9"/>
            <color indexed="81"/>
            <rFont val="Tahoma"/>
            <family val="2"/>
          </rPr>
          <t xml:space="preserve">
Project totals will auto populate.</t>
        </r>
      </text>
    </comment>
    <comment ref="I77" authorId="0" shapeId="0" xr:uid="{7E038DAC-3C15-4245-87FD-2A82416302A6}">
      <text>
        <r>
          <rPr>
            <b/>
            <sz val="9"/>
            <color indexed="81"/>
            <rFont val="Tahoma"/>
            <family val="2"/>
          </rPr>
          <t>ORSP:</t>
        </r>
        <r>
          <rPr>
            <sz val="9"/>
            <color indexed="81"/>
            <rFont val="Tahoma"/>
            <family val="2"/>
          </rPr>
          <t xml:space="preserve">
Will auto calculate.</t>
        </r>
      </text>
    </comment>
    <comment ref="AD77" authorId="0" shapeId="0" xr:uid="{6AB0B791-5856-442B-8F82-9C97C01D677A}">
      <text>
        <r>
          <rPr>
            <b/>
            <sz val="9"/>
            <color indexed="81"/>
            <rFont val="Tahoma"/>
            <family val="2"/>
          </rPr>
          <t xml:space="preserve">ORSP:
</t>
        </r>
        <r>
          <rPr>
            <sz val="9"/>
            <color indexed="81"/>
            <rFont val="Tahoma"/>
            <family val="2"/>
          </rPr>
          <t xml:space="preserve">This amount will go on routing form </t>
        </r>
        <r>
          <rPr>
            <i/>
            <sz val="9"/>
            <color indexed="81"/>
            <rFont val="Tahoma"/>
            <family val="2"/>
          </rPr>
          <t>section D Budget Information</t>
        </r>
        <r>
          <rPr>
            <sz val="9"/>
            <color indexed="81"/>
            <rFont val="Tahoma"/>
            <family val="2"/>
          </rPr>
          <t xml:space="preserve"> for </t>
        </r>
        <r>
          <rPr>
            <b/>
            <sz val="9"/>
            <color indexed="81"/>
            <rFont val="Tahoma"/>
            <family val="2"/>
          </rPr>
          <t>total direct costs</t>
        </r>
        <r>
          <rPr>
            <sz val="9"/>
            <color indexed="81"/>
            <rFont val="Tahoma"/>
            <family val="2"/>
          </rPr>
          <t>.</t>
        </r>
      </text>
    </comment>
    <comment ref="I78" authorId="0" shapeId="0" xr:uid="{7797ADD2-10F7-44BF-9579-12CE364C211E}">
      <text>
        <r>
          <rPr>
            <b/>
            <sz val="9"/>
            <color indexed="81"/>
            <rFont val="Tahoma"/>
            <family val="2"/>
          </rPr>
          <t>ORSP:</t>
        </r>
        <r>
          <rPr>
            <sz val="9"/>
            <color indexed="81"/>
            <rFont val="Tahoma"/>
            <family val="2"/>
          </rPr>
          <t xml:space="preserve">
Will auto calculate based on</t>
        </r>
        <r>
          <rPr>
            <b/>
            <sz val="9"/>
            <color indexed="81"/>
            <rFont val="Tahoma"/>
            <family val="2"/>
          </rPr>
          <t xml:space="preserve"> total</t>
        </r>
        <r>
          <rPr>
            <sz val="9"/>
            <color indexed="81"/>
            <rFont val="Tahoma"/>
            <family val="2"/>
          </rPr>
          <t xml:space="preserve"> </t>
        </r>
        <r>
          <rPr>
            <b/>
            <sz val="9"/>
            <color indexed="81"/>
            <rFont val="Tahoma"/>
            <family val="2"/>
          </rPr>
          <t xml:space="preserve">salary </t>
        </r>
        <r>
          <rPr>
            <sz val="9"/>
            <color indexed="81"/>
            <rFont val="Tahoma"/>
            <family val="2"/>
          </rPr>
          <t xml:space="preserve">&amp; wage </t>
        </r>
        <r>
          <rPr>
            <b/>
            <sz val="9"/>
            <color indexed="81"/>
            <rFont val="Tahoma"/>
            <family val="2"/>
          </rPr>
          <t>requested</t>
        </r>
        <r>
          <rPr>
            <sz val="9"/>
            <color indexed="81"/>
            <rFont val="Tahoma"/>
            <family val="2"/>
          </rPr>
          <t xml:space="preserve"> which </t>
        </r>
        <r>
          <rPr>
            <i/>
            <sz val="9"/>
            <color indexed="81"/>
            <rFont val="Tahoma"/>
            <family val="2"/>
          </rPr>
          <t>excludes</t>
        </r>
        <r>
          <rPr>
            <sz val="9"/>
            <color indexed="81"/>
            <rFont val="Tahoma"/>
            <family val="2"/>
          </rPr>
          <t xml:space="preserve"> fringe (Cell G35).</t>
        </r>
      </text>
    </comment>
    <comment ref="E79" authorId="0" shapeId="0" xr:uid="{C05BADAF-BB1C-499D-9716-5C3CD438607B}">
      <text>
        <r>
          <rPr>
            <b/>
            <sz val="9"/>
            <color indexed="81"/>
            <rFont val="Tahoma"/>
            <family val="2"/>
          </rPr>
          <t>ORSP:</t>
        </r>
        <r>
          <rPr>
            <sz val="9"/>
            <color indexed="81"/>
            <rFont val="Tahoma"/>
            <family val="2"/>
          </rPr>
          <t xml:space="preserve">
Enter IDC (Indirect Cost Rate) based on CSUP's NICRA (Negotiated Indirect Cost Rate Agreement).    % can be changed depending on any restrictions listed in NOFO.  Totals will auto calculate once % is entered.
Example:
Standard is always CSUP's NICRA 48%
Sponsor restriction in NOFO: 8% of NICRA, therefore, type 8 in this cell.</t>
        </r>
      </text>
    </comment>
    <comment ref="I79" authorId="0" shapeId="0" xr:uid="{0A3B30DD-9E3B-41F7-8BB7-EB8B26DEB4DB}">
      <text>
        <r>
          <rPr>
            <b/>
            <sz val="9"/>
            <color indexed="81"/>
            <rFont val="Tahoma"/>
            <family val="2"/>
          </rPr>
          <t>ORSP:</t>
        </r>
        <r>
          <rPr>
            <sz val="9"/>
            <color indexed="81"/>
            <rFont val="Tahoma"/>
            <family val="2"/>
          </rPr>
          <t xml:space="preserve">
Will auto calculate based on % listed in same row.</t>
        </r>
      </text>
    </comment>
    <comment ref="AD79" authorId="0" shapeId="0" xr:uid="{7A473359-CA40-44EF-95B8-B6E6618BD521}">
      <text>
        <r>
          <rPr>
            <b/>
            <sz val="9"/>
            <color indexed="81"/>
            <rFont val="Tahoma"/>
            <family val="2"/>
          </rPr>
          <t>ORSP:</t>
        </r>
        <r>
          <rPr>
            <sz val="9"/>
            <color indexed="81"/>
            <rFont val="Tahoma"/>
            <family val="2"/>
          </rPr>
          <t xml:space="preserve">
This amount will go on routing form </t>
        </r>
        <r>
          <rPr>
            <i/>
            <sz val="9"/>
            <color indexed="81"/>
            <rFont val="Tahoma"/>
            <family val="2"/>
          </rPr>
          <t>section D Budget Information</t>
        </r>
        <r>
          <rPr>
            <sz val="9"/>
            <color indexed="81"/>
            <rFont val="Tahoma"/>
            <family val="2"/>
          </rPr>
          <t xml:space="preserve"> for </t>
        </r>
        <r>
          <rPr>
            <b/>
            <sz val="9"/>
            <color indexed="81"/>
            <rFont val="Tahoma"/>
            <family val="2"/>
          </rPr>
          <t>total</t>
        </r>
        <r>
          <rPr>
            <sz val="9"/>
            <color indexed="81"/>
            <rFont val="Tahoma"/>
            <family val="2"/>
          </rPr>
          <t xml:space="preserve"> </t>
        </r>
        <r>
          <rPr>
            <b/>
            <sz val="9"/>
            <color indexed="81"/>
            <rFont val="Tahoma"/>
            <family val="2"/>
          </rPr>
          <t>indirect</t>
        </r>
        <r>
          <rPr>
            <sz val="9"/>
            <color indexed="81"/>
            <rFont val="Tahoma"/>
            <family val="2"/>
          </rPr>
          <t xml:space="preserve"> (F&amp;A) </t>
        </r>
        <r>
          <rPr>
            <b/>
            <sz val="9"/>
            <color indexed="81"/>
            <rFont val="Tahoma"/>
            <family val="2"/>
          </rPr>
          <t>costs</t>
        </r>
        <r>
          <rPr>
            <sz val="9"/>
            <color indexed="81"/>
            <rFont val="Tahoma"/>
            <family val="2"/>
          </rPr>
          <t>.</t>
        </r>
      </text>
    </comment>
    <comment ref="AD80" authorId="0" shapeId="0" xr:uid="{4F686A68-A00E-4754-9B3F-6AEF5216A43E}">
      <text>
        <r>
          <rPr>
            <b/>
            <sz val="9"/>
            <color indexed="81"/>
            <rFont val="Tahoma"/>
            <family val="2"/>
          </rPr>
          <t>ORSP:</t>
        </r>
        <r>
          <rPr>
            <sz val="9"/>
            <color indexed="81"/>
            <rFont val="Tahoma"/>
            <family val="2"/>
          </rPr>
          <t xml:space="preserve">
This amount will go on routing form </t>
        </r>
        <r>
          <rPr>
            <i/>
            <sz val="9"/>
            <color indexed="81"/>
            <rFont val="Tahoma"/>
            <family val="2"/>
          </rPr>
          <t>section D Budget Information</t>
        </r>
        <r>
          <rPr>
            <sz val="9"/>
            <color indexed="81"/>
            <rFont val="Tahoma"/>
            <family val="2"/>
          </rPr>
          <t xml:space="preserve"> for </t>
        </r>
        <r>
          <rPr>
            <b/>
            <sz val="9"/>
            <color indexed="81"/>
            <rFont val="Tahoma"/>
            <family val="2"/>
          </rPr>
          <t xml:space="preserve">total budget requested </t>
        </r>
        <r>
          <rPr>
            <sz val="9"/>
            <color indexed="81"/>
            <rFont val="Tahoma"/>
            <family val="2"/>
          </rPr>
          <t xml:space="preserve">(same as total cost of project).
</t>
        </r>
      </text>
    </comment>
    <comment ref="AD85" authorId="0" shapeId="0" xr:uid="{AC4B2146-235E-476F-A888-6DA603EB8DA8}">
      <text>
        <r>
          <rPr>
            <b/>
            <sz val="9"/>
            <color indexed="81"/>
            <rFont val="Tahoma"/>
            <family val="2"/>
          </rPr>
          <t>ORSP:</t>
        </r>
        <r>
          <rPr>
            <sz val="9"/>
            <color indexed="81"/>
            <rFont val="Tahoma"/>
            <family val="2"/>
          </rPr>
          <t xml:space="preserve">
Emter amount asking from sponsor.</t>
        </r>
      </text>
    </comment>
    <comment ref="AD86" authorId="0" shapeId="0" xr:uid="{5B22360B-5D4A-4A78-9DE0-8111483A3C20}">
      <text>
        <r>
          <rPr>
            <b/>
            <sz val="9"/>
            <color indexed="81"/>
            <rFont val="Tahoma"/>
            <family val="2"/>
          </rPr>
          <t>ORSP:</t>
        </r>
        <r>
          <rPr>
            <sz val="9"/>
            <color indexed="81"/>
            <rFont val="Tahoma"/>
            <family val="2"/>
          </rPr>
          <t xml:space="preserve">
Will auto populate from amounts entered in breakdown details.
</t>
        </r>
        <r>
          <rPr>
            <i/>
            <u/>
            <sz val="9"/>
            <color indexed="81"/>
            <rFont val="Tahoma"/>
            <family val="2"/>
          </rPr>
          <t>NOTE</t>
        </r>
        <r>
          <rPr>
            <sz val="9"/>
            <color indexed="81"/>
            <rFont val="Tahoma"/>
            <family val="2"/>
          </rPr>
          <t>:  Any matching or in-kind MUST have Provost and President approvals before able to proceed with proposal.  ORSP will route to necessary parties if matching is required once budget is received.</t>
        </r>
      </text>
    </comment>
    <comment ref="AD87" authorId="0" shapeId="0" xr:uid="{24B0AA1D-4FE7-47FE-8586-99505D106AD7}">
      <text>
        <r>
          <rPr>
            <b/>
            <sz val="9"/>
            <color indexed="81"/>
            <rFont val="Tahoma"/>
            <family val="2"/>
          </rPr>
          <t>ORSP:</t>
        </r>
        <r>
          <rPr>
            <sz val="9"/>
            <color indexed="81"/>
            <rFont val="Tahoma"/>
            <family val="2"/>
          </rPr>
          <t xml:space="preserve">
This will auto calculate. </t>
        </r>
      </text>
    </comment>
    <comment ref="AD90" authorId="0" shapeId="0" xr:uid="{4A9089AB-5143-4325-ACDB-3D87939347D0}">
      <text>
        <r>
          <rPr>
            <b/>
            <sz val="9"/>
            <color indexed="81"/>
            <rFont val="Tahoma"/>
            <family val="2"/>
          </rPr>
          <t>ORSP:</t>
        </r>
        <r>
          <rPr>
            <sz val="9"/>
            <color indexed="81"/>
            <rFont val="Tahoma"/>
            <family val="2"/>
          </rPr>
          <t xml:space="preserve">
This will show if you are </t>
        </r>
        <r>
          <rPr>
            <i/>
            <sz val="9"/>
            <color indexed="81"/>
            <rFont val="Tahoma"/>
            <family val="2"/>
          </rPr>
          <t xml:space="preserve">over </t>
        </r>
        <r>
          <rPr>
            <sz val="9"/>
            <color indexed="81"/>
            <rFont val="Tahoma"/>
            <family val="2"/>
          </rPr>
          <t xml:space="preserve">the total amount (listed in cell AD80) of the project or </t>
        </r>
        <r>
          <rPr>
            <i/>
            <sz val="9"/>
            <color indexed="81"/>
            <rFont val="Tahoma"/>
            <family val="2"/>
          </rPr>
          <t>under</t>
        </r>
        <r>
          <rPr>
            <sz val="9"/>
            <color indexed="81"/>
            <rFont val="Tahoma"/>
            <family val="2"/>
          </rPr>
          <t>.</t>
        </r>
      </text>
    </comment>
    <comment ref="AA94" authorId="0" shapeId="0" xr:uid="{A47F05AC-338D-4C71-9853-1B8542956EF5}">
      <text>
        <r>
          <rPr>
            <b/>
            <sz val="9"/>
            <color indexed="81"/>
            <rFont val="Tahoma"/>
            <family val="2"/>
          </rPr>
          <t>ORSP:</t>
        </r>
        <r>
          <rPr>
            <sz val="9"/>
            <color indexed="81"/>
            <rFont val="Tahoma"/>
            <family val="2"/>
          </rPr>
          <t xml:space="preserve">
Add the name of the Department or the agency that is providing the match or in-kind funding.</t>
        </r>
      </text>
    </comment>
    <comment ref="AB94" authorId="0" shapeId="0" xr:uid="{D8736080-0469-4431-A494-4ECBCB1359CD}">
      <text>
        <r>
          <rPr>
            <b/>
            <sz val="9"/>
            <color indexed="81"/>
            <rFont val="Tahoma"/>
            <family val="2"/>
          </rPr>
          <t>ORSP:</t>
        </r>
        <r>
          <rPr>
            <sz val="9"/>
            <color indexed="81"/>
            <rFont val="Tahoma"/>
            <family val="2"/>
          </rPr>
          <t xml:space="preserve">
Enter the account number of the department that is providing the funding for the match/in-kind.</t>
        </r>
      </text>
    </comment>
    <comment ref="AC94" authorId="0" shapeId="0" xr:uid="{B67138A1-53A6-45CD-B67F-78B095748341}">
      <text>
        <r>
          <rPr>
            <b/>
            <sz val="9"/>
            <color indexed="81"/>
            <rFont val="Tahoma"/>
            <family val="2"/>
          </rPr>
          <t>ORSP:</t>
        </r>
        <r>
          <rPr>
            <sz val="9"/>
            <color indexed="81"/>
            <rFont val="Tahoma"/>
            <family val="2"/>
          </rPr>
          <t xml:space="preserve">
Type description of what the match or in-kind will include.  Breakdown each description and amount in separate line items.</t>
        </r>
      </text>
    </comment>
    <comment ref="AE94" authorId="0" shapeId="0" xr:uid="{B6D1ADBF-788A-4E57-8E79-5F914F34AD99}">
      <text>
        <r>
          <rPr>
            <b/>
            <sz val="9"/>
            <color indexed="81"/>
            <rFont val="Tahoma"/>
            <family val="2"/>
          </rPr>
          <t>ORSP:</t>
        </r>
        <r>
          <rPr>
            <sz val="9"/>
            <color indexed="81"/>
            <rFont val="Tahoma"/>
            <family val="2"/>
          </rPr>
          <t xml:space="preserve">
Enter the amount of the match or in-kind.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ME</author>
  </authors>
  <commentList>
    <comment ref="AD78" authorId="0" shapeId="0" xr:uid="{934E1F30-9A36-4537-8703-DC4DFD68885C}">
      <text>
        <r>
          <rPr>
            <b/>
            <sz val="9"/>
            <color indexed="81"/>
            <rFont val="Tahoma"/>
            <family val="2"/>
          </rPr>
          <t>ORSP:</t>
        </r>
        <r>
          <rPr>
            <sz val="9"/>
            <color indexed="81"/>
            <rFont val="Tahoma"/>
            <family val="2"/>
          </rPr>
          <t xml:space="preserve">
Emter amount asking from sponsor.</t>
        </r>
      </text>
    </comment>
    <comment ref="AD79" authorId="0" shapeId="0" xr:uid="{3B8909D7-85CB-48CE-9D72-FF260533795A}">
      <text>
        <r>
          <rPr>
            <b/>
            <sz val="9"/>
            <color indexed="81"/>
            <rFont val="Tahoma"/>
            <family val="2"/>
          </rPr>
          <t>ORSP:</t>
        </r>
        <r>
          <rPr>
            <sz val="9"/>
            <color indexed="81"/>
            <rFont val="Tahoma"/>
            <family val="2"/>
          </rPr>
          <t xml:space="preserve">
Enter total amount of Matching/In-Kind.
</t>
        </r>
        <r>
          <rPr>
            <i/>
            <u/>
            <sz val="9"/>
            <color indexed="81"/>
            <rFont val="Tahoma"/>
            <family val="2"/>
          </rPr>
          <t>NOTE</t>
        </r>
        <r>
          <rPr>
            <sz val="9"/>
            <color indexed="81"/>
            <rFont val="Tahoma"/>
            <family val="2"/>
          </rPr>
          <t>:  Any matching or in-kind MUST have Provost and President approvals before able to proceed with proposal.  ORSP will route to necessary parties if matching is required once budget is received.</t>
        </r>
      </text>
    </comment>
    <comment ref="AD80" authorId="0" shapeId="0" xr:uid="{805448DB-433B-47D5-B247-00FE9CCE246D}">
      <text>
        <r>
          <rPr>
            <b/>
            <sz val="9"/>
            <color indexed="81"/>
            <rFont val="Tahoma"/>
            <family val="2"/>
          </rPr>
          <t>ORSP:</t>
        </r>
        <r>
          <rPr>
            <sz val="9"/>
            <color indexed="81"/>
            <rFont val="Tahoma"/>
            <family val="2"/>
          </rPr>
          <t xml:space="preserve">
This will auto calculate. </t>
        </r>
      </text>
    </comment>
    <comment ref="AD83" authorId="0" shapeId="0" xr:uid="{69B2B212-2BD8-41F3-8ECB-64D3D2BC4A63}">
      <text>
        <r>
          <rPr>
            <b/>
            <sz val="9"/>
            <color indexed="81"/>
            <rFont val="Tahoma"/>
            <family val="2"/>
          </rPr>
          <t>ORSP:</t>
        </r>
        <r>
          <rPr>
            <sz val="9"/>
            <color indexed="81"/>
            <rFont val="Tahoma"/>
            <family val="2"/>
          </rPr>
          <t xml:space="preserve">
This will show if you are </t>
        </r>
        <r>
          <rPr>
            <i/>
            <sz val="9"/>
            <color indexed="81"/>
            <rFont val="Tahoma"/>
            <family val="2"/>
          </rPr>
          <t xml:space="preserve">over </t>
        </r>
        <r>
          <rPr>
            <sz val="9"/>
            <color indexed="81"/>
            <rFont val="Tahoma"/>
            <family val="2"/>
          </rPr>
          <t xml:space="preserve">the total amount (listed in cell AD80) of the project or </t>
        </r>
        <r>
          <rPr>
            <i/>
            <sz val="9"/>
            <color indexed="81"/>
            <rFont val="Tahoma"/>
            <family val="2"/>
          </rPr>
          <t>under</t>
        </r>
        <r>
          <rPr>
            <sz val="9"/>
            <color indexed="81"/>
            <rFont val="Tahoma"/>
            <family val="2"/>
          </rPr>
          <t>.</t>
        </r>
      </text>
    </comment>
    <comment ref="AB87" authorId="0" shapeId="0" xr:uid="{85053581-4A68-438B-8AAB-7481777DBE8A}">
      <text>
        <r>
          <rPr>
            <b/>
            <sz val="9"/>
            <color indexed="81"/>
            <rFont val="Tahoma"/>
            <family val="2"/>
          </rPr>
          <t>ORSP:</t>
        </r>
        <r>
          <rPr>
            <sz val="9"/>
            <color indexed="81"/>
            <rFont val="Tahoma"/>
            <family val="2"/>
          </rPr>
          <t xml:space="preserve">
Enter the account number of the department that is providing the funding for the match/in-kind.</t>
        </r>
      </text>
    </comment>
    <comment ref="AC87" authorId="0" shapeId="0" xr:uid="{F60E233C-FF95-469E-BDB0-32C9D51BB1B2}">
      <text>
        <r>
          <rPr>
            <b/>
            <sz val="9"/>
            <color indexed="81"/>
            <rFont val="Tahoma"/>
            <family val="2"/>
          </rPr>
          <t>ORSP:</t>
        </r>
        <r>
          <rPr>
            <sz val="9"/>
            <color indexed="81"/>
            <rFont val="Tahoma"/>
            <family val="2"/>
          </rPr>
          <t xml:space="preserve">
Type description of what the match or in-kind will include.  Breakdown each description and amount in separate line items.</t>
        </r>
      </text>
    </comment>
    <comment ref="AE87" authorId="0" shapeId="0" xr:uid="{E2C645AB-6832-4061-95F1-CB77B12E66BC}">
      <text>
        <r>
          <rPr>
            <b/>
            <sz val="9"/>
            <color indexed="81"/>
            <rFont val="Tahoma"/>
            <family val="2"/>
          </rPr>
          <t>ORSP:</t>
        </r>
        <r>
          <rPr>
            <sz val="9"/>
            <color indexed="81"/>
            <rFont val="Tahoma"/>
            <family val="2"/>
          </rPr>
          <t xml:space="preserve">
Enter the amount of the match or in-kind.</t>
        </r>
      </text>
    </comment>
  </commentList>
</comments>
</file>

<file path=xl/sharedStrings.xml><?xml version="1.0" encoding="utf-8"?>
<sst xmlns="http://schemas.openxmlformats.org/spreadsheetml/2006/main" count="334" uniqueCount="114">
  <si>
    <t>PI NAME:</t>
  </si>
  <si>
    <t>PROJECT TITLE:</t>
  </si>
  <si>
    <t>PERIOD OF PERFORMANCE:</t>
  </si>
  <si>
    <r>
      <rPr>
        <b/>
        <sz val="14"/>
        <color rgb="FF7030A0"/>
        <rFont val="Arial"/>
        <family val="2"/>
      </rPr>
      <t>Academic</t>
    </r>
    <r>
      <rPr>
        <b/>
        <sz val="14"/>
        <color theme="1"/>
        <rFont val="Arial"/>
        <family val="2"/>
      </rPr>
      <t xml:space="preserve"> Year 1</t>
    </r>
  </si>
  <si>
    <r>
      <rPr>
        <b/>
        <sz val="14"/>
        <color rgb="FF7030A0"/>
        <rFont val="Arial"/>
        <family val="2"/>
      </rPr>
      <t>Academic</t>
    </r>
    <r>
      <rPr>
        <b/>
        <sz val="14"/>
        <color theme="1"/>
        <rFont val="Arial"/>
        <family val="2"/>
      </rPr>
      <t xml:space="preserve"> Year 2</t>
    </r>
  </si>
  <si>
    <r>
      <rPr>
        <b/>
        <sz val="14"/>
        <color rgb="FF7030A0"/>
        <rFont val="Arial"/>
        <family val="2"/>
      </rPr>
      <t>Academic</t>
    </r>
    <r>
      <rPr>
        <b/>
        <sz val="14"/>
        <color theme="1"/>
        <rFont val="Arial"/>
        <family val="2"/>
      </rPr>
      <t xml:space="preserve"> Year 3</t>
    </r>
  </si>
  <si>
    <r>
      <rPr>
        <b/>
        <sz val="14"/>
        <color rgb="FF7030A0"/>
        <rFont val="Arial"/>
        <family val="2"/>
      </rPr>
      <t>Academic</t>
    </r>
    <r>
      <rPr>
        <b/>
        <sz val="14"/>
        <color theme="1"/>
        <rFont val="Arial"/>
        <family val="2"/>
      </rPr>
      <t xml:space="preserve"> Year 4</t>
    </r>
  </si>
  <si>
    <r>
      <rPr>
        <b/>
        <sz val="14"/>
        <color rgb="FF7030A0"/>
        <rFont val="Arial"/>
        <family val="2"/>
      </rPr>
      <t>Academic</t>
    </r>
    <r>
      <rPr>
        <b/>
        <sz val="14"/>
        <color theme="1"/>
        <rFont val="Arial"/>
        <family val="2"/>
      </rPr>
      <t xml:space="preserve"> Year 5</t>
    </r>
  </si>
  <si>
    <t>Project Total</t>
  </si>
  <si>
    <t>SENIOR PERSONEL</t>
  </si>
  <si>
    <t>% EFFORT</t>
  </si>
  <si>
    <t>CM</t>
  </si>
  <si>
    <t>% FRINGE</t>
  </si>
  <si>
    <t>BASE SALARY</t>
  </si>
  <si>
    <t>SALARY REQUESTED</t>
  </si>
  <si>
    <t>FRINGE BENEFITS</t>
  </si>
  <si>
    <t>TOTAL</t>
  </si>
  <si>
    <t>ENTER NAME &amp;/or ROLE</t>
  </si>
  <si>
    <t>Salary and Fringe Subtotals</t>
  </si>
  <si>
    <r>
      <rPr>
        <b/>
        <sz val="14"/>
        <color rgb="FFC00000"/>
        <rFont val="Arial"/>
        <family val="2"/>
      </rPr>
      <t>Summer</t>
    </r>
    <r>
      <rPr>
        <b/>
        <sz val="14"/>
        <color theme="1"/>
        <rFont val="Arial"/>
        <family val="2"/>
      </rPr>
      <t xml:space="preserve"> Year 1</t>
    </r>
  </si>
  <si>
    <r>
      <rPr>
        <b/>
        <sz val="14"/>
        <color rgb="FFC00000"/>
        <rFont val="Arial"/>
        <family val="2"/>
      </rPr>
      <t xml:space="preserve">Summer </t>
    </r>
    <r>
      <rPr>
        <b/>
        <sz val="14"/>
        <color theme="1"/>
        <rFont val="Arial"/>
        <family val="2"/>
      </rPr>
      <t>Year 2</t>
    </r>
  </si>
  <si>
    <r>
      <rPr>
        <b/>
        <sz val="14"/>
        <color rgb="FFC00000"/>
        <rFont val="Arial"/>
        <family val="2"/>
      </rPr>
      <t>Summer</t>
    </r>
    <r>
      <rPr>
        <b/>
        <sz val="14"/>
        <color theme="1"/>
        <rFont val="Arial"/>
        <family val="2"/>
      </rPr>
      <t xml:space="preserve"> Year 3</t>
    </r>
  </si>
  <si>
    <r>
      <rPr>
        <b/>
        <sz val="14"/>
        <color rgb="FFC00000"/>
        <rFont val="Arial"/>
        <family val="2"/>
      </rPr>
      <t xml:space="preserve">Summer </t>
    </r>
    <r>
      <rPr>
        <b/>
        <sz val="14"/>
        <color theme="1"/>
        <rFont val="Arial"/>
        <family val="2"/>
      </rPr>
      <t>Year 4</t>
    </r>
  </si>
  <si>
    <r>
      <rPr>
        <b/>
        <sz val="14"/>
        <color rgb="FFC00000"/>
        <rFont val="Arial"/>
        <family val="2"/>
      </rPr>
      <t>Summer</t>
    </r>
    <r>
      <rPr>
        <b/>
        <sz val="14"/>
        <color theme="1"/>
        <rFont val="Arial"/>
        <family val="2"/>
      </rPr>
      <t xml:space="preserve"> Year 5</t>
    </r>
  </si>
  <si>
    <t>Summer Salary and Fringe Subtotals</t>
  </si>
  <si>
    <t>OTHER PERSONNEL</t>
  </si>
  <si>
    <t>TOTAL Salary and Fringe</t>
  </si>
  <si>
    <t>EQUIPMENT</t>
  </si>
  <si>
    <t>ENTER ITEM DESCRIPTION</t>
  </si>
  <si>
    <t>TRAVEL</t>
  </si>
  <si>
    <t>PARTICIPANT SUPPORT</t>
  </si>
  <si>
    <t>OTHER DIRECT COSTS</t>
  </si>
  <si>
    <t>Total Direct Costs</t>
  </si>
  <si>
    <t>Indirect Cost Base</t>
  </si>
  <si>
    <t>Indirect Costs</t>
  </si>
  <si>
    <t>Rate</t>
  </si>
  <si>
    <t>Total Project Costs</t>
  </si>
  <si>
    <t>Negotiated Indirect Cost Rate Agreement (NICRA)</t>
  </si>
  <si>
    <r>
      <rPr>
        <b/>
        <sz val="11"/>
        <color rgb="FFC00000"/>
        <rFont val="Aptos Narrow"/>
        <family val="2"/>
        <scheme val="minor"/>
      </rPr>
      <t>INDIRECT COST RATE for CSU Pueblo</t>
    </r>
    <r>
      <rPr>
        <sz val="11"/>
        <color theme="1"/>
        <rFont val="Aptos Narrow"/>
        <family val="2"/>
        <scheme val="minor"/>
      </rPr>
      <t xml:space="preserve">: </t>
    </r>
  </si>
  <si>
    <r>
      <rPr>
        <b/>
        <sz val="11"/>
        <color theme="4" tint="-0.249977111117893"/>
        <rFont val="Aptos Narrow"/>
        <family val="2"/>
        <scheme val="minor"/>
      </rPr>
      <t xml:space="preserve"> 48% </t>
    </r>
    <r>
      <rPr>
        <sz val="11"/>
        <color theme="1"/>
        <rFont val="Aptos Narrow"/>
        <family val="2"/>
        <scheme val="minor"/>
      </rPr>
      <t>calculation is based on salary &amp; wages only (excludes fringe)</t>
    </r>
  </si>
  <si>
    <r>
      <t xml:space="preserve">FRINGE RATES for CSU Pueblo - FY25 </t>
    </r>
    <r>
      <rPr>
        <sz val="11"/>
        <rFont val="Aptos Narrow"/>
        <family val="2"/>
        <scheme val="minor"/>
      </rPr>
      <t>(7-1-24 to 6-30-25)</t>
    </r>
  </si>
  <si>
    <t>Faculty &amp; Admin Pro/Full-Time and Temp</t>
  </si>
  <si>
    <t>Adjunct Faculty</t>
  </si>
  <si>
    <t>State Classfied</t>
  </si>
  <si>
    <t>Non-Student Hourly/Temp Part-Time Admin Pro</t>
  </si>
  <si>
    <t>Graduate Assistant/Studetn Hourly</t>
  </si>
  <si>
    <t>Dr. Due Alot</t>
  </si>
  <si>
    <t>TBD</t>
  </si>
  <si>
    <t>Oct 1, 2025 to September 30, 2030</t>
  </si>
  <si>
    <t>Academic Year 1</t>
  </si>
  <si>
    <t>Academic Year 2</t>
  </si>
  <si>
    <t>Academic Year 3</t>
  </si>
  <si>
    <t>Academic Year 4</t>
  </si>
  <si>
    <t>Academic Year 5</t>
  </si>
  <si>
    <t>PI/PD</t>
  </si>
  <si>
    <t>Project Coordinator</t>
  </si>
  <si>
    <t>Enter Name</t>
  </si>
  <si>
    <t>Summer Year 1</t>
  </si>
  <si>
    <t>Summer Year 2</t>
  </si>
  <si>
    <t>Summer Year 3</t>
  </si>
  <si>
    <t>Summer Year 4</t>
  </si>
  <si>
    <t>Summer Year 5</t>
  </si>
  <si>
    <t>ENTER NAME</t>
  </si>
  <si>
    <t>Other Personnel Year 1</t>
  </si>
  <si>
    <t>Other Personnel Year 2</t>
  </si>
  <si>
    <t>Othe Personnel Year 3</t>
  </si>
  <si>
    <t>Other Personnel Year 4</t>
  </si>
  <si>
    <t>Other Personnel Year 5</t>
  </si>
  <si>
    <t>Teaching Assistant</t>
  </si>
  <si>
    <t>Graduate Assistant (summer)</t>
  </si>
  <si>
    <t>Environmental Growth Chamber</t>
  </si>
  <si>
    <t>Domestic Travel Conference</t>
  </si>
  <si>
    <t>Travel stipends for students ($500 x 5 students)</t>
  </si>
  <si>
    <t>Professional Development (food for 5 students x$20 per person x 3 events) (allowed by grant!)</t>
  </si>
  <si>
    <t>Materials &amp; Supplies</t>
  </si>
  <si>
    <t>Publication Costs</t>
  </si>
  <si>
    <t>Consultant Services (External Review)</t>
  </si>
  <si>
    <t>SUBAWARDS/ SUBCONTRACTORS</t>
  </si>
  <si>
    <t>Fort Collins Subaward</t>
  </si>
  <si>
    <t>MATERIALS/SUPPLIES</t>
  </si>
  <si>
    <t>SUBAWARDS/
SUBCONTRACTS</t>
  </si>
  <si>
    <t>Base Salary</t>
  </si>
  <si>
    <t># Course Credits for Release</t>
  </si>
  <si>
    <t>Name</t>
  </si>
  <si>
    <t>Percentage of Salary needed to backfill/hire Adjunct</t>
  </si>
  <si>
    <t xml:space="preserve">Total Amount for backfil/hire Adjunct </t>
  </si>
  <si>
    <t>Amount Requested from Sponsor</t>
  </si>
  <si>
    <t>Amount of Total Project*</t>
  </si>
  <si>
    <t>Over/Below</t>
  </si>
  <si>
    <r>
      <rPr>
        <b/>
        <sz val="10"/>
        <color rgb="FFFF0000"/>
        <rFont val="Arial"/>
        <family val="2"/>
      </rPr>
      <t>NOTE</t>
    </r>
    <r>
      <rPr>
        <sz val="10"/>
        <color theme="1"/>
        <rFont val="Arial"/>
        <family val="2"/>
      </rPr>
      <t xml:space="preserve">:  If matching or in-kind is </t>
    </r>
    <r>
      <rPr>
        <b/>
        <sz val="10"/>
        <color theme="1"/>
        <rFont val="Arial"/>
        <family val="2"/>
      </rPr>
      <t>mandatory</t>
    </r>
    <r>
      <rPr>
        <sz val="10"/>
        <color theme="1"/>
        <rFont val="Arial"/>
        <family val="2"/>
      </rPr>
      <t>, then you will need to include in separate cells below a breakdown of costs:</t>
    </r>
  </si>
  <si>
    <t>**CSU Pueblo Matching/In-Kind Breakdown:</t>
  </si>
  <si>
    <t>Total Amount Matching/In-Kind**</t>
  </si>
  <si>
    <t>Name/Dept. Paying Match/ In-Kind</t>
  </si>
  <si>
    <t>Acct number to charge Match/In-kind</t>
  </si>
  <si>
    <t>Type of Match/Description of In-Kind</t>
  </si>
  <si>
    <t>Amount of Match/In-Kind</t>
  </si>
  <si>
    <t>Breakdown for Match/In-Kind and                               Sponsor Requested Amount</t>
  </si>
  <si>
    <t>*This amount must match the total listed in cell AD80.</t>
  </si>
  <si>
    <t>Biology</t>
  </si>
  <si>
    <t>salary incl fringe- John Doe</t>
  </si>
  <si>
    <t>salary incl fringe- Jane Doe</t>
  </si>
  <si>
    <t>Marketing</t>
  </si>
  <si>
    <t>Marketing Content Creator</t>
  </si>
  <si>
    <t>Total Match/In-Kind</t>
  </si>
  <si>
    <t>Direct Costs Total</t>
  </si>
  <si>
    <t>Indirect Costs Total</t>
  </si>
  <si>
    <r>
      <rPr>
        <b/>
        <sz val="14"/>
        <color theme="9" tint="-0.499984740745262"/>
        <rFont val="Arial"/>
        <family val="2"/>
      </rPr>
      <t>Other Personnel</t>
    </r>
    <r>
      <rPr>
        <b/>
        <sz val="14"/>
        <color theme="6" tint="-0.499984740745262"/>
        <rFont val="Arial"/>
        <family val="2"/>
      </rPr>
      <t xml:space="preserve"> </t>
    </r>
    <r>
      <rPr>
        <b/>
        <sz val="14"/>
        <rFont val="Arial"/>
        <family val="2"/>
      </rPr>
      <t>Year 1</t>
    </r>
  </si>
  <si>
    <r>
      <rPr>
        <b/>
        <sz val="14"/>
        <color theme="9" tint="-0.499984740745262"/>
        <rFont val="Arial"/>
        <family val="2"/>
      </rPr>
      <t>Other Personnel</t>
    </r>
    <r>
      <rPr>
        <b/>
        <sz val="14"/>
        <rFont val="Arial"/>
        <family val="2"/>
      </rPr>
      <t xml:space="preserve"> Year 2</t>
    </r>
  </si>
  <si>
    <r>
      <rPr>
        <b/>
        <sz val="14"/>
        <color theme="9" tint="-0.499984740745262"/>
        <rFont val="Arial"/>
        <family val="2"/>
      </rPr>
      <t>Other Personnel</t>
    </r>
    <r>
      <rPr>
        <b/>
        <sz val="14"/>
        <color theme="6" tint="-0.499984740745262"/>
        <rFont val="Arial"/>
        <family val="2"/>
      </rPr>
      <t xml:space="preserve"> </t>
    </r>
    <r>
      <rPr>
        <b/>
        <sz val="14"/>
        <rFont val="Arial"/>
        <family val="2"/>
      </rPr>
      <t>Year 3</t>
    </r>
  </si>
  <si>
    <r>
      <rPr>
        <b/>
        <sz val="14"/>
        <color theme="9" tint="-0.499984740745262"/>
        <rFont val="Arial"/>
        <family val="2"/>
      </rPr>
      <t>Other Personnel</t>
    </r>
    <r>
      <rPr>
        <b/>
        <sz val="14"/>
        <rFont val="Arial"/>
        <family val="2"/>
      </rPr>
      <t xml:space="preserve"> Year 4</t>
    </r>
  </si>
  <si>
    <r>
      <rPr>
        <b/>
        <sz val="14"/>
        <color theme="9" tint="-0.499984740745262"/>
        <rFont val="Arial"/>
        <family val="2"/>
      </rPr>
      <t xml:space="preserve">Other Personnel </t>
    </r>
    <r>
      <rPr>
        <b/>
        <sz val="14"/>
        <rFont val="Arial"/>
        <family val="2"/>
      </rPr>
      <t>Year 5</t>
    </r>
  </si>
  <si>
    <t xml:space="preserve">The start date and end date of grant may not coincide with CSUP's Fiscal Year which is okay.)  </t>
  </si>
  <si>
    <r>
      <rPr>
        <b/>
        <sz val="10"/>
        <color theme="1"/>
        <rFont val="Arial"/>
        <family val="2"/>
      </rPr>
      <t>ENTER Project Start/End Dates</t>
    </r>
    <r>
      <rPr>
        <sz val="10"/>
        <color theme="1"/>
        <rFont val="Arial"/>
        <family val="2"/>
      </rPr>
      <t xml:space="preserve"> (</t>
    </r>
    <r>
      <rPr>
        <b/>
        <sz val="10"/>
        <color rgb="FFC00000"/>
        <rFont val="Arial"/>
        <family val="2"/>
      </rPr>
      <t>month/day/year format)</t>
    </r>
    <r>
      <rPr>
        <sz val="10"/>
        <color theme="1"/>
        <rFont val="Arial"/>
        <family val="2"/>
      </rPr>
      <t xml:space="preserve"> </t>
    </r>
  </si>
  <si>
    <t>Rev. 11-11-24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</si>
</sst>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0.0%"/>
    <numFmt numFmtId="165" formatCode="_(&quot;$&quot;* #,##0_);_(&quot;$&quot;* \(#,##0\);_(&quot;$&quot;* &quot;-&quot;??_);_(@_)"/>
  </numFmts>
  <fonts count="38" x14ac:knownFonts="1">
    <font>
      <sz val="11"/>
      <color theme="1"/>
      <name val="Aptos Narrow"/>
      <family val="2"/>
      <scheme val="minor"/>
    </font>
    <font>
      <sz val="11"/>
      <color theme="1"/>
      <name val="Aptos Narrow"/>
      <family val="2"/>
      <scheme val="minor"/>
    </font>
    <font>
      <b/>
      <sz val="11"/>
      <color theme="1"/>
      <name val="Aptos Narrow"/>
      <family val="2"/>
      <scheme val="minor"/>
    </font>
    <font>
      <b/>
      <sz val="12"/>
      <color theme="1"/>
      <name val="Arial"/>
      <family val="2"/>
    </font>
    <font>
      <sz val="10"/>
      <color theme="1"/>
      <name val="Arial"/>
      <family val="2"/>
    </font>
    <font>
      <b/>
      <sz val="10"/>
      <color rgb="FFC00000"/>
      <name val="Arial"/>
      <family val="2"/>
    </font>
    <font>
      <i/>
      <sz val="10"/>
      <color theme="1"/>
      <name val="Arial"/>
      <family val="2"/>
    </font>
    <font>
      <b/>
      <sz val="14"/>
      <color theme="1"/>
      <name val="Arial"/>
      <family val="2"/>
    </font>
    <font>
      <b/>
      <sz val="14"/>
      <color rgb="FF7030A0"/>
      <name val="Arial"/>
      <family val="2"/>
    </font>
    <font>
      <b/>
      <sz val="9"/>
      <color theme="1"/>
      <name val="Arial"/>
      <family val="2"/>
    </font>
    <font>
      <b/>
      <sz val="8"/>
      <color theme="1"/>
      <name val="Arial"/>
      <family val="2"/>
    </font>
    <font>
      <sz val="10"/>
      <color rgb="FFFF0000"/>
      <name val="Arial"/>
      <family val="2"/>
    </font>
    <font>
      <b/>
      <sz val="10"/>
      <color theme="1"/>
      <name val="Arial"/>
      <family val="2"/>
    </font>
    <font>
      <b/>
      <sz val="14"/>
      <color rgb="FFC00000"/>
      <name val="Arial"/>
      <family val="2"/>
    </font>
    <font>
      <b/>
      <sz val="9"/>
      <color theme="4" tint="-0.249977111117893"/>
      <name val="Arial"/>
      <family val="2"/>
    </font>
    <font>
      <b/>
      <sz val="10"/>
      <color theme="4" tint="-0.249977111117893"/>
      <name val="Arial"/>
      <family val="2"/>
    </font>
    <font>
      <b/>
      <sz val="9"/>
      <name val="Arial"/>
      <family val="2"/>
    </font>
    <font>
      <sz val="10"/>
      <name val="Arial"/>
      <family val="2"/>
    </font>
    <font>
      <b/>
      <sz val="10"/>
      <name val="Arial"/>
      <family val="2"/>
    </font>
    <font>
      <b/>
      <sz val="8"/>
      <name val="Arial"/>
      <family val="2"/>
    </font>
    <font>
      <b/>
      <sz val="9"/>
      <color indexed="81"/>
      <name val="Tahoma"/>
      <family val="2"/>
    </font>
    <font>
      <sz val="9"/>
      <color indexed="81"/>
      <name val="Tahoma"/>
      <family val="2"/>
    </font>
    <font>
      <b/>
      <sz val="11"/>
      <color rgb="FFC00000"/>
      <name val="Aptos Narrow"/>
      <family val="2"/>
      <scheme val="minor"/>
    </font>
    <font>
      <b/>
      <sz val="11"/>
      <color theme="4" tint="-0.249977111117893"/>
      <name val="Aptos Narrow"/>
      <family val="2"/>
      <scheme val="minor"/>
    </font>
    <font>
      <sz val="11"/>
      <name val="Aptos Narrow"/>
      <family val="2"/>
      <scheme val="minor"/>
    </font>
    <font>
      <sz val="11"/>
      <name val="Calibri"/>
      <family val="2"/>
    </font>
    <font>
      <b/>
      <sz val="9"/>
      <color rgb="FFFF0000"/>
      <name val="Arial"/>
      <family val="2"/>
    </font>
    <font>
      <b/>
      <sz val="10"/>
      <color rgb="FFFF0000"/>
      <name val="Arial"/>
      <family val="2"/>
    </font>
    <font>
      <i/>
      <sz val="9"/>
      <color indexed="81"/>
      <name val="Tahoma"/>
      <family val="2"/>
    </font>
    <font>
      <b/>
      <sz val="10"/>
      <color rgb="FF0070C0"/>
      <name val="Arial"/>
      <family val="2"/>
    </font>
    <font>
      <i/>
      <sz val="10"/>
      <color rgb="FF00B050"/>
      <name val="Arial"/>
      <family val="2"/>
    </font>
    <font>
      <sz val="10"/>
      <color rgb="FF00B050"/>
      <name val="Arial"/>
      <family val="2"/>
    </font>
    <font>
      <i/>
      <u/>
      <sz val="9"/>
      <color indexed="81"/>
      <name val="Tahoma"/>
      <family val="2"/>
    </font>
    <font>
      <b/>
      <sz val="10"/>
      <color rgb="FF00B050"/>
      <name val="Arial"/>
      <family val="2"/>
    </font>
    <font>
      <b/>
      <sz val="14"/>
      <name val="Arial"/>
      <family val="2"/>
    </font>
    <font>
      <b/>
      <sz val="14"/>
      <color theme="9" tint="-0.499984740745262"/>
      <name val="Arial"/>
      <family val="2"/>
    </font>
    <font>
      <b/>
      <sz val="14"/>
      <color theme="6" tint="-0.499984740745262"/>
      <name val="Arial"/>
      <family val="2"/>
    </font>
    <font>
      <sz val="8"/>
      <color theme="1"/>
      <name val="Arial"/>
      <family val="2"/>
    </font>
  </fonts>
  <fills count="9">
    <fill>
      <patternFill patternType="none"/>
    </fill>
    <fill>
      <patternFill patternType="gray125"/>
    </fill>
    <fill>
      <patternFill patternType="solid">
        <fgColor theme="3" tint="0.39997558519241921"/>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6" tint="0.79998168889431442"/>
        <bgColor indexed="64"/>
      </patternFill>
    </fill>
    <fill>
      <patternFill patternType="solid">
        <fgColor theme="6" tint="0.39997558519241921"/>
        <bgColor indexed="64"/>
      </patternFill>
    </fill>
    <fill>
      <patternFill patternType="solid">
        <fgColor theme="9" tint="0.59999389629810485"/>
        <bgColor indexed="64"/>
      </patternFill>
    </fill>
    <fill>
      <patternFill patternType="solid">
        <fgColor rgb="FFFFFF99"/>
        <bgColor indexed="64"/>
      </patternFill>
    </fill>
  </fills>
  <borders count="31">
    <border>
      <left/>
      <right/>
      <top/>
      <bottom/>
      <diagonal/>
    </border>
    <border>
      <left/>
      <right/>
      <top/>
      <bottom style="medium">
        <color rgb="FF000000"/>
      </bottom>
      <diagonal/>
    </border>
    <border>
      <left/>
      <right/>
      <top style="medium">
        <color rgb="FF000000"/>
      </top>
      <bottom style="medium">
        <color rgb="FF000000"/>
      </bottom>
      <diagonal/>
    </border>
    <border>
      <left/>
      <right/>
      <top/>
      <bottom style="medium">
        <color indexed="64"/>
      </bottom>
      <diagonal/>
    </border>
    <border>
      <left style="medium">
        <color indexed="64"/>
      </left>
      <right/>
      <top style="medium">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right/>
      <top/>
      <bottom style="thin">
        <color indexed="64"/>
      </bottom>
      <diagonal/>
    </border>
    <border>
      <left/>
      <right style="thin">
        <color auto="1"/>
      </right>
      <top/>
      <bottom style="thin">
        <color auto="1"/>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350">
    <xf numFmtId="0" fontId="0" fillId="0" borderId="0" xfId="0"/>
    <xf numFmtId="9" fontId="4" fillId="0" borderId="0" xfId="2" applyFont="1" applyFill="1" applyAlignment="1" applyProtection="1">
      <alignment horizontal="center"/>
    </xf>
    <xf numFmtId="0" fontId="4" fillId="0" borderId="0" xfId="0" applyFont="1"/>
    <xf numFmtId="9" fontId="4" fillId="0" borderId="0" xfId="2" applyFont="1" applyFill="1" applyProtection="1"/>
    <xf numFmtId="44" fontId="4" fillId="0" borderId="0" xfId="1" applyFont="1" applyFill="1" applyProtection="1"/>
    <xf numFmtId="9" fontId="4" fillId="0" borderId="0" xfId="2" applyFont="1" applyFill="1" applyBorder="1" applyProtection="1"/>
    <xf numFmtId="44" fontId="4" fillId="0" borderId="0" xfId="1" applyFont="1" applyFill="1" applyBorder="1" applyAlignment="1" applyProtection="1">
      <alignment wrapText="1"/>
    </xf>
    <xf numFmtId="44" fontId="4" fillId="0" borderId="0" xfId="1" applyFont="1" applyFill="1" applyBorder="1" applyProtection="1"/>
    <xf numFmtId="9" fontId="4" fillId="0" borderId="0" xfId="2" applyFont="1" applyFill="1" applyBorder="1" applyAlignment="1" applyProtection="1">
      <alignment horizontal="center"/>
    </xf>
    <xf numFmtId="9" fontId="10" fillId="3" borderId="10" xfId="2" applyFont="1" applyFill="1" applyBorder="1" applyAlignment="1" applyProtection="1">
      <alignment horizontal="center" vertical="center"/>
    </xf>
    <xf numFmtId="44" fontId="10" fillId="3" borderId="10" xfId="1" applyFont="1" applyFill="1" applyBorder="1" applyAlignment="1" applyProtection="1">
      <alignment horizontal="center" vertical="center" wrapText="1"/>
    </xf>
    <xf numFmtId="44" fontId="10" fillId="3" borderId="11" xfId="1" applyFont="1" applyFill="1" applyBorder="1" applyAlignment="1" applyProtection="1">
      <alignment horizontal="center" vertical="center" wrapText="1"/>
    </xf>
    <xf numFmtId="9" fontId="10" fillId="3" borderId="9" xfId="2" applyFont="1" applyFill="1" applyBorder="1" applyAlignment="1" applyProtection="1">
      <alignment horizontal="center" vertical="center"/>
    </xf>
    <xf numFmtId="44" fontId="10" fillId="3" borderId="12" xfId="1" applyFont="1" applyFill="1" applyBorder="1" applyAlignment="1" applyProtection="1">
      <alignment horizontal="center" vertical="center" wrapText="1"/>
    </xf>
    <xf numFmtId="9" fontId="11" fillId="0" borderId="0" xfId="2" applyFont="1" applyFill="1" applyBorder="1" applyProtection="1"/>
    <xf numFmtId="164" fontId="11" fillId="0" borderId="0" xfId="2" applyNumberFormat="1" applyFont="1" applyFill="1" applyBorder="1" applyProtection="1"/>
    <xf numFmtId="44" fontId="11" fillId="0" borderId="0" xfId="1" applyFont="1" applyFill="1" applyBorder="1" applyAlignment="1" applyProtection="1">
      <alignment wrapText="1"/>
    </xf>
    <xf numFmtId="44" fontId="12" fillId="0" borderId="14" xfId="1" applyFont="1" applyFill="1" applyBorder="1" applyAlignment="1" applyProtection="1">
      <alignment wrapText="1"/>
    </xf>
    <xf numFmtId="44" fontId="12" fillId="0" borderId="14" xfId="1" applyFont="1" applyFill="1" applyBorder="1" applyProtection="1"/>
    <xf numFmtId="9" fontId="11" fillId="0" borderId="13" xfId="2" applyFont="1" applyFill="1" applyBorder="1" applyProtection="1"/>
    <xf numFmtId="44" fontId="12" fillId="0" borderId="0" xfId="1" applyFont="1" applyFill="1" applyBorder="1" applyProtection="1"/>
    <xf numFmtId="44" fontId="12" fillId="0" borderId="15" xfId="1" applyFont="1" applyFill="1" applyBorder="1" applyProtection="1"/>
    <xf numFmtId="44" fontId="4" fillId="2" borderId="17" xfId="1" applyFont="1" applyFill="1" applyBorder="1" applyAlignment="1" applyProtection="1">
      <alignment wrapText="1"/>
    </xf>
    <xf numFmtId="44" fontId="12" fillId="2" borderId="18" xfId="1" applyFont="1" applyFill="1" applyBorder="1" applyAlignment="1" applyProtection="1">
      <alignment wrapText="1"/>
    </xf>
    <xf numFmtId="44" fontId="4" fillId="2" borderId="17" xfId="1" applyFont="1" applyFill="1" applyBorder="1" applyProtection="1"/>
    <xf numFmtId="44" fontId="12" fillId="2" borderId="19" xfId="1" applyFont="1" applyFill="1" applyBorder="1" applyProtection="1"/>
    <xf numFmtId="44" fontId="15" fillId="2" borderId="17" xfId="1" applyFont="1" applyFill="1" applyBorder="1" applyAlignment="1" applyProtection="1">
      <alignment wrapText="1"/>
    </xf>
    <xf numFmtId="44" fontId="15" fillId="2" borderId="17" xfId="1" applyFont="1" applyFill="1" applyBorder="1" applyProtection="1"/>
    <xf numFmtId="44" fontId="15" fillId="2" borderId="19" xfId="1" applyFont="1" applyFill="1" applyBorder="1" applyProtection="1"/>
    <xf numFmtId="9" fontId="4" fillId="3" borderId="17" xfId="2" applyFont="1" applyFill="1" applyBorder="1" applyAlignment="1" applyProtection="1">
      <alignment vertical="center"/>
    </xf>
    <xf numFmtId="9" fontId="4" fillId="3" borderId="16" xfId="2" applyFont="1" applyFill="1" applyBorder="1" applyAlignment="1" applyProtection="1">
      <alignment vertical="center"/>
    </xf>
    <xf numFmtId="9" fontId="17" fillId="0" borderId="0" xfId="2" applyFont="1" applyFill="1" applyBorder="1" applyProtection="1"/>
    <xf numFmtId="9" fontId="17" fillId="0" borderId="13" xfId="2" applyFont="1" applyFill="1" applyBorder="1" applyProtection="1"/>
    <xf numFmtId="44" fontId="18" fillId="0" borderId="15" xfId="1" applyFont="1" applyFill="1" applyBorder="1" applyProtection="1"/>
    <xf numFmtId="9" fontId="17" fillId="2" borderId="17" xfId="2" applyFont="1" applyFill="1" applyBorder="1" applyProtection="1"/>
    <xf numFmtId="44" fontId="18" fillId="2" borderId="18" xfId="1" applyFont="1" applyFill="1" applyBorder="1" applyAlignment="1" applyProtection="1">
      <alignment wrapText="1"/>
    </xf>
    <xf numFmtId="9" fontId="17" fillId="2" borderId="16" xfId="2" applyFont="1" applyFill="1" applyBorder="1" applyProtection="1"/>
    <xf numFmtId="44" fontId="18" fillId="2" borderId="17" xfId="1" applyFont="1" applyFill="1" applyBorder="1" applyAlignment="1" applyProtection="1">
      <alignment wrapText="1"/>
    </xf>
    <xf numFmtId="9" fontId="17" fillId="3" borderId="17" xfId="2" applyFont="1" applyFill="1" applyBorder="1" applyAlignment="1" applyProtection="1">
      <alignment vertical="center"/>
    </xf>
    <xf numFmtId="9" fontId="17" fillId="3" borderId="16" xfId="2" applyFont="1" applyFill="1" applyBorder="1" applyAlignment="1" applyProtection="1">
      <alignment vertical="center"/>
    </xf>
    <xf numFmtId="44" fontId="19" fillId="3" borderId="19" xfId="1" applyFont="1" applyFill="1" applyBorder="1" applyAlignment="1" applyProtection="1">
      <alignment horizontal="center" vertical="center" wrapText="1"/>
    </xf>
    <xf numFmtId="9" fontId="17" fillId="3" borderId="0" xfId="2" applyFont="1" applyFill="1" applyBorder="1" applyProtection="1"/>
    <xf numFmtId="44" fontId="18" fillId="3" borderId="14" xfId="1" applyFont="1" applyFill="1" applyBorder="1" applyAlignment="1" applyProtection="1">
      <alignment wrapText="1"/>
    </xf>
    <xf numFmtId="9" fontId="17" fillId="3" borderId="13" xfId="2" applyFont="1" applyFill="1" applyBorder="1" applyProtection="1"/>
    <xf numFmtId="44" fontId="18" fillId="3" borderId="15" xfId="1" applyFont="1" applyFill="1" applyBorder="1" applyAlignment="1" applyProtection="1">
      <alignment wrapText="1"/>
    </xf>
    <xf numFmtId="44" fontId="18" fillId="3" borderId="15" xfId="1" applyFont="1" applyFill="1" applyBorder="1" applyProtection="1"/>
    <xf numFmtId="9" fontId="17" fillId="2" borderId="21" xfId="2" applyFont="1" applyFill="1" applyBorder="1" applyAlignment="1" applyProtection="1">
      <alignment vertical="center"/>
    </xf>
    <xf numFmtId="44" fontId="18" fillId="2" borderId="22" xfId="1" applyFont="1" applyFill="1" applyBorder="1" applyAlignment="1" applyProtection="1">
      <alignment wrapText="1"/>
    </xf>
    <xf numFmtId="9" fontId="17" fillId="2" borderId="20" xfId="2" applyFont="1" applyFill="1" applyBorder="1" applyAlignment="1" applyProtection="1">
      <alignment vertical="center"/>
    </xf>
    <xf numFmtId="0" fontId="4" fillId="0" borderId="0" xfId="0" applyFont="1" applyProtection="1">
      <protection locked="0"/>
    </xf>
    <xf numFmtId="0" fontId="22" fillId="0" borderId="0" xfId="0" applyFont="1"/>
    <xf numFmtId="0" fontId="2" fillId="0" borderId="0" xfId="0" applyFont="1"/>
    <xf numFmtId="10" fontId="2" fillId="0" borderId="0" xfId="0" applyNumberFormat="1" applyFont="1"/>
    <xf numFmtId="0" fontId="23" fillId="0" borderId="0" xfId="0" applyFont="1"/>
    <xf numFmtId="10" fontId="23" fillId="0" borderId="0" xfId="0" applyNumberFormat="1" applyFont="1"/>
    <xf numFmtId="0" fontId="3" fillId="0" borderId="0" xfId="0" applyFont="1" applyAlignment="1" applyProtection="1">
      <alignment horizontal="right"/>
      <protection locked="0"/>
    </xf>
    <xf numFmtId="9" fontId="4" fillId="0" borderId="0" xfId="2" applyFont="1" applyFill="1" applyAlignment="1" applyProtection="1">
      <alignment horizontal="center"/>
      <protection locked="0"/>
    </xf>
    <xf numFmtId="0" fontId="4" fillId="0" borderId="0" xfId="0" applyFont="1" applyAlignment="1" applyProtection="1">
      <alignment horizontal="right"/>
      <protection locked="0"/>
    </xf>
    <xf numFmtId="9" fontId="4" fillId="0" borderId="0" xfId="2" applyFont="1" applyFill="1" applyProtection="1">
      <protection locked="0"/>
    </xf>
    <xf numFmtId="44" fontId="4" fillId="0" borderId="0" xfId="1" applyFont="1" applyFill="1" applyAlignment="1" applyProtection="1">
      <alignment wrapText="1"/>
      <protection locked="0"/>
    </xf>
    <xf numFmtId="44" fontId="4" fillId="0" borderId="0" xfId="1" applyFont="1" applyFill="1" applyProtection="1">
      <protection locked="0"/>
    </xf>
    <xf numFmtId="9" fontId="4" fillId="0" borderId="0" xfId="2" applyFont="1" applyFill="1" applyBorder="1" applyProtection="1">
      <protection locked="0"/>
    </xf>
    <xf numFmtId="44" fontId="4" fillId="0" borderId="0" xfId="1" applyFont="1" applyFill="1" applyBorder="1" applyAlignment="1" applyProtection="1">
      <alignment wrapText="1"/>
      <protection locked="0"/>
    </xf>
    <xf numFmtId="44" fontId="4" fillId="0" borderId="0" xfId="1" applyFont="1" applyFill="1" applyBorder="1" applyProtection="1">
      <protection locked="0"/>
    </xf>
    <xf numFmtId="9" fontId="4" fillId="0" borderId="0" xfId="2" applyFont="1" applyFill="1" applyBorder="1" applyAlignment="1" applyProtection="1">
      <alignment horizontal="center"/>
      <protection locked="0"/>
    </xf>
    <xf numFmtId="0" fontId="7" fillId="2" borderId="4" xfId="0" applyFont="1" applyFill="1" applyBorder="1" applyAlignment="1" applyProtection="1">
      <alignment vertical="center"/>
      <protection locked="0"/>
    </xf>
    <xf numFmtId="0" fontId="7" fillId="2" borderId="8" xfId="0" applyFont="1" applyFill="1" applyBorder="1" applyAlignment="1" applyProtection="1">
      <alignment vertical="center"/>
      <protection locked="0"/>
    </xf>
    <xf numFmtId="0" fontId="7" fillId="0" borderId="0" xfId="0" applyFont="1" applyAlignment="1" applyProtection="1">
      <alignment vertical="center"/>
      <protection locked="0"/>
    </xf>
    <xf numFmtId="0" fontId="9" fillId="3" borderId="9" xfId="0" applyFont="1" applyFill="1" applyBorder="1" applyAlignment="1" applyProtection="1">
      <alignment horizontal="center" vertical="center"/>
      <protection locked="0"/>
    </xf>
    <xf numFmtId="9" fontId="10" fillId="3" borderId="10" xfId="2" applyFont="1" applyFill="1" applyBorder="1" applyAlignment="1" applyProtection="1">
      <alignment horizontal="center" vertical="center"/>
      <protection locked="0"/>
    </xf>
    <xf numFmtId="0" fontId="10" fillId="3" borderId="10" xfId="0" applyFont="1" applyFill="1" applyBorder="1" applyAlignment="1" applyProtection="1">
      <alignment horizontal="center" vertical="center"/>
      <protection locked="0"/>
    </xf>
    <xf numFmtId="44" fontId="10" fillId="3" borderId="10" xfId="1" applyFont="1" applyFill="1" applyBorder="1" applyAlignment="1" applyProtection="1">
      <alignment horizontal="center" vertical="center" wrapText="1"/>
      <protection locked="0"/>
    </xf>
    <xf numFmtId="44" fontId="10" fillId="3" borderId="11" xfId="1" applyFont="1" applyFill="1" applyBorder="1" applyAlignment="1" applyProtection="1">
      <alignment horizontal="center" vertical="center" wrapText="1"/>
      <protection locked="0"/>
    </xf>
    <xf numFmtId="9" fontId="10" fillId="3" borderId="9" xfId="2" applyFont="1" applyFill="1" applyBorder="1" applyAlignment="1" applyProtection="1">
      <alignment horizontal="center" vertical="center"/>
      <protection locked="0"/>
    </xf>
    <xf numFmtId="44" fontId="10" fillId="3" borderId="12" xfId="1" applyFont="1" applyFill="1" applyBorder="1" applyAlignment="1" applyProtection="1">
      <alignment horizontal="center" vertical="center" wrapText="1"/>
      <protection locked="0"/>
    </xf>
    <xf numFmtId="0" fontId="9" fillId="0" borderId="0" xfId="0" applyFont="1" applyAlignment="1" applyProtection="1">
      <alignment horizontal="center" vertical="center"/>
      <protection locked="0"/>
    </xf>
    <xf numFmtId="0" fontId="11" fillId="0" borderId="13" xfId="0" applyFont="1" applyBorder="1" applyProtection="1">
      <protection locked="0"/>
    </xf>
    <xf numFmtId="9" fontId="11" fillId="0" borderId="0" xfId="2" applyFont="1" applyFill="1" applyBorder="1" applyProtection="1">
      <protection locked="0"/>
    </xf>
    <xf numFmtId="164" fontId="11" fillId="0" borderId="0" xfId="2" applyNumberFormat="1" applyFont="1" applyFill="1" applyBorder="1" applyProtection="1">
      <protection locked="0"/>
    </xf>
    <xf numFmtId="44" fontId="11" fillId="0" borderId="0" xfId="1" applyFont="1" applyFill="1" applyBorder="1" applyAlignment="1" applyProtection="1">
      <alignment wrapText="1"/>
      <protection locked="0"/>
    </xf>
    <xf numFmtId="9" fontId="11" fillId="0" borderId="13" xfId="2" applyFont="1" applyFill="1" applyBorder="1" applyProtection="1">
      <protection locked="0"/>
    </xf>
    <xf numFmtId="0" fontId="9" fillId="2" borderId="16" xfId="0" applyFont="1" applyFill="1" applyBorder="1" applyProtection="1">
      <protection locked="0"/>
    </xf>
    <xf numFmtId="9" fontId="4" fillId="2" borderId="17" xfId="2" applyFont="1" applyFill="1" applyBorder="1" applyProtection="1">
      <protection locked="0"/>
    </xf>
    <xf numFmtId="0" fontId="4" fillId="2" borderId="17" xfId="0" applyFont="1" applyFill="1" applyBorder="1" applyProtection="1">
      <protection locked="0"/>
    </xf>
    <xf numFmtId="44" fontId="4" fillId="2" borderId="17" xfId="1" applyFont="1" applyFill="1" applyBorder="1" applyAlignment="1" applyProtection="1">
      <alignment wrapText="1"/>
      <protection locked="0"/>
    </xf>
    <xf numFmtId="9" fontId="4" fillId="2" borderId="16" xfId="2" applyFont="1" applyFill="1" applyBorder="1" applyProtection="1">
      <protection locked="0"/>
    </xf>
    <xf numFmtId="44" fontId="4" fillId="2" borderId="17" xfId="1" applyFont="1" applyFill="1" applyBorder="1" applyProtection="1">
      <protection locked="0"/>
    </xf>
    <xf numFmtId="0" fontId="7" fillId="2" borderId="8" xfId="0" applyFont="1" applyFill="1" applyBorder="1" applyAlignment="1" applyProtection="1">
      <alignment horizontal="center" vertical="center" wrapText="1"/>
      <protection locked="0"/>
    </xf>
    <xf numFmtId="0" fontId="14" fillId="2" borderId="16" xfId="0" applyFont="1" applyFill="1" applyBorder="1" applyProtection="1">
      <protection locked="0"/>
    </xf>
    <xf numFmtId="9" fontId="15" fillId="2" borderId="17" xfId="2" applyFont="1" applyFill="1" applyBorder="1" applyProtection="1">
      <protection locked="0"/>
    </xf>
    <xf numFmtId="0" fontId="15" fillId="2" borderId="17" xfId="0" applyFont="1" applyFill="1" applyBorder="1" applyProtection="1">
      <protection locked="0"/>
    </xf>
    <xf numFmtId="44" fontId="15" fillId="2" borderId="17" xfId="1" applyFont="1" applyFill="1" applyBorder="1" applyAlignment="1" applyProtection="1">
      <alignment wrapText="1"/>
      <protection locked="0"/>
    </xf>
    <xf numFmtId="9" fontId="15" fillId="2" borderId="16" xfId="2" applyFont="1" applyFill="1" applyBorder="1" applyProtection="1">
      <protection locked="0"/>
    </xf>
    <xf numFmtId="44" fontId="15" fillId="2" borderId="17" xfId="1" applyFont="1" applyFill="1" applyBorder="1" applyProtection="1">
      <protection locked="0"/>
    </xf>
    <xf numFmtId="0" fontId="15" fillId="0" borderId="0" xfId="0" applyFont="1" applyProtection="1">
      <protection locked="0"/>
    </xf>
    <xf numFmtId="0" fontId="16" fillId="3" borderId="16" xfId="0" applyFont="1" applyFill="1" applyBorder="1" applyAlignment="1" applyProtection="1">
      <alignment horizontal="center" vertical="center"/>
      <protection locked="0"/>
    </xf>
    <xf numFmtId="9" fontId="4" fillId="3" borderId="17" xfId="2" applyFont="1" applyFill="1" applyBorder="1" applyAlignment="1" applyProtection="1">
      <alignment vertical="center"/>
      <protection locked="0"/>
    </xf>
    <xf numFmtId="0" fontId="4" fillId="3" borderId="17" xfId="0" applyFont="1" applyFill="1" applyBorder="1" applyAlignment="1" applyProtection="1">
      <alignment vertical="center"/>
      <protection locked="0"/>
    </xf>
    <xf numFmtId="44" fontId="4" fillId="3" borderId="17" xfId="1" applyFont="1" applyFill="1" applyBorder="1" applyAlignment="1" applyProtection="1">
      <alignment vertical="center" wrapText="1"/>
      <protection locked="0"/>
    </xf>
    <xf numFmtId="44" fontId="10" fillId="3" borderId="18" xfId="1" applyFont="1" applyFill="1" applyBorder="1" applyAlignment="1" applyProtection="1">
      <alignment horizontal="center" wrapText="1"/>
      <protection locked="0"/>
    </xf>
    <xf numFmtId="9" fontId="4" fillId="3" borderId="16" xfId="2" applyFont="1" applyFill="1" applyBorder="1" applyAlignment="1" applyProtection="1">
      <alignment vertical="center"/>
      <protection locked="0"/>
    </xf>
    <xf numFmtId="44" fontId="4" fillId="3" borderId="17" xfId="1" applyFont="1" applyFill="1" applyBorder="1" applyAlignment="1" applyProtection="1">
      <alignment vertical="center"/>
      <protection locked="0"/>
    </xf>
    <xf numFmtId="44" fontId="10" fillId="3" borderId="18" xfId="1" applyFont="1" applyFill="1" applyBorder="1" applyAlignment="1" applyProtection="1">
      <alignment horizontal="center" vertical="center" wrapText="1"/>
      <protection locked="0"/>
    </xf>
    <xf numFmtId="44" fontId="10" fillId="3" borderId="17" xfId="1" applyFont="1" applyFill="1" applyBorder="1" applyAlignment="1" applyProtection="1">
      <alignment horizontal="center" vertical="center" wrapText="1"/>
      <protection locked="0"/>
    </xf>
    <xf numFmtId="44" fontId="10" fillId="3" borderId="19" xfId="1" applyFont="1" applyFill="1" applyBorder="1" applyAlignment="1" applyProtection="1">
      <alignment horizontal="center" vertical="center" wrapText="1"/>
      <protection locked="0"/>
    </xf>
    <xf numFmtId="0" fontId="4" fillId="0" borderId="0" xfId="0" applyFont="1" applyAlignment="1" applyProtection="1">
      <alignment vertical="center"/>
      <protection locked="0"/>
    </xf>
    <xf numFmtId="0" fontId="17" fillId="0" borderId="13" xfId="0" applyFont="1" applyBorder="1" applyProtection="1">
      <protection locked="0"/>
    </xf>
    <xf numFmtId="9" fontId="17" fillId="0" borderId="0" xfId="2" applyFont="1" applyFill="1" applyBorder="1" applyProtection="1">
      <protection locked="0"/>
    </xf>
    <xf numFmtId="0" fontId="17" fillId="0" borderId="0" xfId="0" applyFont="1" applyProtection="1">
      <protection locked="0"/>
    </xf>
    <xf numFmtId="44" fontId="17" fillId="0" borderId="0" xfId="1" applyFont="1" applyFill="1" applyBorder="1" applyAlignment="1" applyProtection="1">
      <alignment wrapText="1"/>
      <protection locked="0"/>
    </xf>
    <xf numFmtId="9" fontId="17" fillId="0" borderId="13" xfId="2" applyFont="1" applyFill="1" applyBorder="1" applyProtection="1">
      <protection locked="0"/>
    </xf>
    <xf numFmtId="44" fontId="17" fillId="0" borderId="0" xfId="1" applyFont="1" applyFill="1" applyBorder="1" applyProtection="1">
      <protection locked="0"/>
    </xf>
    <xf numFmtId="0" fontId="16" fillId="2" borderId="16" xfId="0" applyFont="1" applyFill="1" applyBorder="1" applyProtection="1">
      <protection locked="0"/>
    </xf>
    <xf numFmtId="9" fontId="17" fillId="2" borderId="17" xfId="2" applyFont="1" applyFill="1" applyBorder="1" applyProtection="1">
      <protection locked="0"/>
    </xf>
    <xf numFmtId="0" fontId="17" fillId="2" borderId="17" xfId="0" applyFont="1" applyFill="1" applyBorder="1" applyProtection="1">
      <protection locked="0"/>
    </xf>
    <xf numFmtId="44" fontId="17" fillId="2" borderId="17" xfId="1" applyFont="1" applyFill="1" applyBorder="1" applyAlignment="1" applyProtection="1">
      <alignment wrapText="1"/>
      <protection locked="0"/>
    </xf>
    <xf numFmtId="9" fontId="17" fillId="2" borderId="16" xfId="2" applyFont="1" applyFill="1" applyBorder="1" applyProtection="1">
      <protection locked="0"/>
    </xf>
    <xf numFmtId="44" fontId="17" fillId="2" borderId="17" xfId="1" applyFont="1" applyFill="1" applyBorder="1" applyProtection="1">
      <protection locked="0"/>
    </xf>
    <xf numFmtId="9" fontId="17" fillId="3" borderId="17" xfId="2" applyFont="1" applyFill="1" applyBorder="1" applyAlignment="1" applyProtection="1">
      <alignment vertical="center"/>
      <protection locked="0"/>
    </xf>
    <xf numFmtId="0" fontId="17" fillId="3" borderId="17" xfId="0" applyFont="1" applyFill="1" applyBorder="1" applyAlignment="1" applyProtection="1">
      <alignment vertical="center"/>
      <protection locked="0"/>
    </xf>
    <xf numFmtId="44" fontId="17" fillId="3" borderId="17" xfId="1" applyFont="1" applyFill="1" applyBorder="1" applyAlignment="1" applyProtection="1">
      <alignment vertical="center" wrapText="1"/>
      <protection locked="0"/>
    </xf>
    <xf numFmtId="44" fontId="19" fillId="3" borderId="18" xfId="1" applyFont="1" applyFill="1" applyBorder="1" applyAlignment="1" applyProtection="1">
      <alignment horizontal="center" wrapText="1"/>
      <protection locked="0"/>
    </xf>
    <xf numFmtId="9" fontId="17" fillId="3" borderId="16" xfId="2" applyFont="1" applyFill="1" applyBorder="1" applyAlignment="1" applyProtection="1">
      <alignment vertical="center"/>
      <protection locked="0"/>
    </xf>
    <xf numFmtId="44" fontId="17" fillId="3" borderId="17" xfId="1" applyFont="1" applyFill="1" applyBorder="1" applyAlignment="1" applyProtection="1">
      <alignment vertical="center"/>
      <protection locked="0"/>
    </xf>
    <xf numFmtId="44" fontId="19" fillId="3" borderId="17" xfId="1" applyFont="1" applyFill="1" applyBorder="1" applyAlignment="1" applyProtection="1">
      <alignment horizontal="center" wrapText="1"/>
      <protection locked="0"/>
    </xf>
    <xf numFmtId="44" fontId="19" fillId="3" borderId="19" xfId="1" applyFont="1" applyFill="1" applyBorder="1" applyAlignment="1" applyProtection="1">
      <alignment horizontal="center" vertical="center" wrapText="1"/>
      <protection locked="0"/>
    </xf>
    <xf numFmtId="0" fontId="16" fillId="3" borderId="16" xfId="0" applyFont="1" applyFill="1" applyBorder="1" applyAlignment="1" applyProtection="1">
      <alignment horizontal="center" vertical="center" wrapText="1"/>
      <protection locked="0"/>
    </xf>
    <xf numFmtId="0" fontId="16" fillId="3" borderId="13" xfId="0" applyFont="1" applyFill="1" applyBorder="1" applyProtection="1">
      <protection locked="0"/>
    </xf>
    <xf numFmtId="9" fontId="17" fillId="3" borderId="0" xfId="2" applyFont="1" applyFill="1" applyBorder="1" applyProtection="1">
      <protection locked="0"/>
    </xf>
    <xf numFmtId="0" fontId="17" fillId="3" borderId="0" xfId="0" applyFont="1" applyFill="1" applyProtection="1">
      <protection locked="0"/>
    </xf>
    <xf numFmtId="44" fontId="17" fillId="3" borderId="0" xfId="1" applyFont="1" applyFill="1" applyBorder="1" applyAlignment="1" applyProtection="1">
      <alignment wrapText="1"/>
      <protection locked="0"/>
    </xf>
    <xf numFmtId="9" fontId="17" fillId="3" borderId="13" xfId="2" applyFont="1" applyFill="1" applyBorder="1" applyProtection="1">
      <protection locked="0"/>
    </xf>
    <xf numFmtId="44" fontId="17" fillId="3" borderId="0" xfId="1" applyFont="1" applyFill="1" applyBorder="1" applyProtection="1">
      <protection locked="0"/>
    </xf>
    <xf numFmtId="0" fontId="16" fillId="3" borderId="0" xfId="0" applyFont="1" applyFill="1" applyProtection="1">
      <protection locked="0"/>
    </xf>
    <xf numFmtId="0" fontId="16" fillId="2" borderId="20" xfId="0" applyFont="1" applyFill="1" applyBorder="1" applyAlignment="1" applyProtection="1">
      <alignment vertical="center"/>
      <protection locked="0"/>
    </xf>
    <xf numFmtId="9" fontId="17" fillId="2" borderId="21" xfId="2" applyFont="1" applyFill="1" applyBorder="1" applyAlignment="1" applyProtection="1">
      <alignment vertical="center"/>
      <protection locked="0"/>
    </xf>
    <xf numFmtId="0" fontId="17" fillId="2" borderId="21" xfId="0" applyFont="1" applyFill="1" applyBorder="1" applyAlignment="1" applyProtection="1">
      <alignment vertical="center"/>
      <protection locked="0"/>
    </xf>
    <xf numFmtId="44" fontId="17" fillId="2" borderId="21" xfId="1" applyFont="1" applyFill="1" applyBorder="1" applyAlignment="1" applyProtection="1">
      <alignment vertical="center" wrapText="1"/>
      <protection locked="0"/>
    </xf>
    <xf numFmtId="9" fontId="17" fillId="2" borderId="20" xfId="2" applyFont="1" applyFill="1" applyBorder="1" applyAlignment="1" applyProtection="1">
      <alignment vertical="center"/>
      <protection locked="0"/>
    </xf>
    <xf numFmtId="44" fontId="17" fillId="2" borderId="21" xfId="1" applyFont="1" applyFill="1" applyBorder="1" applyAlignment="1" applyProtection="1">
      <alignment vertical="center"/>
      <protection locked="0"/>
    </xf>
    <xf numFmtId="0" fontId="3" fillId="0" borderId="0" xfId="0" applyFont="1" applyAlignment="1">
      <alignment horizontal="right"/>
    </xf>
    <xf numFmtId="0" fontId="4" fillId="0" borderId="1" xfId="0" applyFont="1" applyBorder="1" applyAlignment="1">
      <alignment horizontal="left"/>
    </xf>
    <xf numFmtId="0" fontId="4" fillId="0" borderId="2" xfId="0" applyFont="1" applyBorder="1" applyAlignment="1">
      <alignment horizontal="left"/>
    </xf>
    <xf numFmtId="0" fontId="4" fillId="0" borderId="2" xfId="0" applyFont="1" applyBorder="1" applyAlignment="1">
      <alignment horizontal="left" wrapText="1"/>
    </xf>
    <xf numFmtId="0" fontId="4" fillId="0" borderId="0" xfId="0" applyFont="1" applyAlignment="1">
      <alignment horizontal="right"/>
    </xf>
    <xf numFmtId="0" fontId="7" fillId="0" borderId="0" xfId="0" applyFont="1" applyAlignment="1">
      <alignment vertical="center"/>
    </xf>
    <xf numFmtId="0" fontId="9" fillId="3" borderId="9" xfId="0" applyFont="1" applyFill="1" applyBorder="1" applyAlignment="1">
      <alignment horizontal="center" vertical="center"/>
    </xf>
    <xf numFmtId="0" fontId="10" fillId="3" borderId="10" xfId="0" applyFont="1" applyFill="1" applyBorder="1" applyAlignment="1">
      <alignment horizontal="center" vertical="center"/>
    </xf>
    <xf numFmtId="0" fontId="9" fillId="0" borderId="0" xfId="0" applyFont="1" applyAlignment="1">
      <alignment horizontal="center" vertical="center"/>
    </xf>
    <xf numFmtId="0" fontId="11" fillId="0" borderId="13" xfId="0" applyFont="1" applyBorder="1"/>
    <xf numFmtId="0" fontId="15" fillId="0" borderId="0" xfId="0" applyFont="1"/>
    <xf numFmtId="0" fontId="16" fillId="3" borderId="16" xfId="0" applyFont="1" applyFill="1" applyBorder="1" applyAlignment="1">
      <alignment horizontal="center" vertical="center"/>
    </xf>
    <xf numFmtId="0" fontId="4" fillId="3" borderId="17" xfId="0" applyFont="1" applyFill="1" applyBorder="1" applyAlignment="1">
      <alignment vertical="center"/>
    </xf>
    <xf numFmtId="0" fontId="4" fillId="0" borderId="0" xfId="0" applyFont="1" applyAlignment="1">
      <alignment vertical="center"/>
    </xf>
    <xf numFmtId="0" fontId="17" fillId="0" borderId="13" xfId="0" applyFont="1" applyBorder="1"/>
    <xf numFmtId="0" fontId="17" fillId="0" borderId="0" xfId="0" applyFont="1"/>
    <xf numFmtId="0" fontId="16" fillId="2" borderId="16" xfId="0" applyFont="1" applyFill="1" applyBorder="1"/>
    <xf numFmtId="0" fontId="17" fillId="2" borderId="17" xfId="0" applyFont="1" applyFill="1" applyBorder="1"/>
    <xf numFmtId="0" fontId="17" fillId="3" borderId="17" xfId="0" applyFont="1" applyFill="1" applyBorder="1" applyAlignment="1">
      <alignment vertical="center"/>
    </xf>
    <xf numFmtId="0" fontId="16" fillId="3" borderId="16" xfId="0" applyFont="1" applyFill="1" applyBorder="1" applyAlignment="1">
      <alignment horizontal="center" vertical="center" wrapText="1"/>
    </xf>
    <xf numFmtId="0" fontId="16" fillId="3" borderId="13" xfId="0" applyFont="1" applyFill="1" applyBorder="1"/>
    <xf numFmtId="0" fontId="17" fillId="3" borderId="0" xfId="0" applyFont="1" applyFill="1"/>
    <xf numFmtId="0" fontId="16" fillId="3" borderId="0" xfId="0" applyFont="1" applyFill="1"/>
    <xf numFmtId="0" fontId="16" fillId="2" borderId="20" xfId="0" applyFont="1" applyFill="1" applyBorder="1" applyAlignment="1">
      <alignment vertical="center"/>
    </xf>
    <xf numFmtId="0" fontId="17" fillId="2" borderId="21" xfId="0" applyFont="1" applyFill="1" applyBorder="1" applyAlignment="1">
      <alignment vertical="center"/>
    </xf>
    <xf numFmtId="44" fontId="9" fillId="0" borderId="25" xfId="1" applyFont="1" applyFill="1" applyBorder="1" applyAlignment="1" applyProtection="1">
      <alignment horizontal="center" vertical="center" wrapText="1"/>
    </xf>
    <xf numFmtId="0" fontId="4" fillId="0" borderId="25" xfId="0" applyFont="1" applyBorder="1"/>
    <xf numFmtId="0" fontId="4" fillId="0" borderId="25" xfId="0" applyFont="1" applyBorder="1" applyAlignment="1">
      <alignment wrapText="1"/>
    </xf>
    <xf numFmtId="0" fontId="26" fillId="0" borderId="25" xfId="0" applyFont="1" applyBorder="1" applyAlignment="1">
      <alignment horizontal="center" vertical="center"/>
    </xf>
    <xf numFmtId="9" fontId="26" fillId="0" borderId="25" xfId="2" applyFont="1" applyFill="1" applyBorder="1" applyAlignment="1" applyProtection="1">
      <alignment horizontal="center" vertical="center"/>
    </xf>
    <xf numFmtId="0" fontId="12" fillId="0" borderId="25" xfId="0" applyFont="1" applyBorder="1" applyAlignment="1" applyProtection="1">
      <alignment horizontal="center" vertical="center" wrapText="1"/>
      <protection locked="0"/>
    </xf>
    <xf numFmtId="9" fontId="27" fillId="4" borderId="25" xfId="2" applyFont="1" applyFill="1" applyBorder="1" applyAlignment="1" applyProtection="1">
      <alignment horizontal="center" vertical="center" wrapText="1"/>
      <protection locked="0"/>
    </xf>
    <xf numFmtId="9" fontId="12" fillId="0" borderId="25" xfId="2" applyFont="1" applyFill="1" applyBorder="1" applyAlignment="1" applyProtection="1">
      <alignment horizontal="center" vertical="center" wrapText="1"/>
      <protection locked="0"/>
    </xf>
    <xf numFmtId="44" fontId="12" fillId="0" borderId="25" xfId="1" applyFont="1" applyFill="1" applyBorder="1" applyAlignment="1" applyProtection="1">
      <alignment horizontal="center" vertical="center" wrapText="1"/>
      <protection locked="0"/>
    </xf>
    <xf numFmtId="0" fontId="4" fillId="0" borderId="25" xfId="0" applyFont="1" applyBorder="1" applyProtection="1">
      <protection locked="0"/>
    </xf>
    <xf numFmtId="0" fontId="4" fillId="0" borderId="25" xfId="2" applyNumberFormat="1" applyFont="1" applyFill="1" applyBorder="1" applyProtection="1">
      <protection locked="0"/>
    </xf>
    <xf numFmtId="44" fontId="4" fillId="0" borderId="25" xfId="1" applyFont="1" applyBorder="1" applyProtection="1">
      <protection locked="0"/>
    </xf>
    <xf numFmtId="9" fontId="4" fillId="0" borderId="25" xfId="2" applyFont="1" applyFill="1" applyBorder="1" applyProtection="1">
      <protection locked="0"/>
    </xf>
    <xf numFmtId="44" fontId="4" fillId="0" borderId="25" xfId="1" applyFont="1" applyFill="1" applyBorder="1" applyAlignment="1" applyProtection="1">
      <alignment wrapText="1"/>
      <protection locked="0"/>
    </xf>
    <xf numFmtId="44" fontId="4" fillId="0" borderId="25" xfId="0" applyNumberFormat="1" applyFont="1" applyBorder="1"/>
    <xf numFmtId="0" fontId="4" fillId="0" borderId="25" xfId="2" applyNumberFormat="1" applyFont="1" applyFill="1" applyBorder="1" applyProtection="1"/>
    <xf numFmtId="44" fontId="4" fillId="0" borderId="25" xfId="1" applyFont="1" applyBorder="1" applyAlignment="1">
      <alignment horizontal="center"/>
    </xf>
    <xf numFmtId="0" fontId="29" fillId="0" borderId="25" xfId="0" applyFont="1" applyBorder="1"/>
    <xf numFmtId="0" fontId="30" fillId="0" borderId="25" xfId="0" applyFont="1" applyBorder="1"/>
    <xf numFmtId="0" fontId="4" fillId="0" borderId="25" xfId="0" applyFont="1" applyBorder="1" applyAlignment="1">
      <alignment horizontal="center" vertical="center" wrapText="1"/>
    </xf>
    <xf numFmtId="0" fontId="4" fillId="0" borderId="28" xfId="0" applyFont="1" applyBorder="1"/>
    <xf numFmtId="0" fontId="4" fillId="0" borderId="29" xfId="0" applyFont="1" applyBorder="1"/>
    <xf numFmtId="44" fontId="4" fillId="0" borderId="30" xfId="1" applyFont="1" applyBorder="1"/>
    <xf numFmtId="0" fontId="31" fillId="0" borderId="0" xfId="0" applyFont="1" applyAlignment="1">
      <alignment horizontal="center"/>
    </xf>
    <xf numFmtId="0" fontId="4" fillId="0" borderId="0" xfId="0" applyFont="1" applyAlignment="1">
      <alignment horizontal="left" wrapText="1"/>
    </xf>
    <xf numFmtId="0" fontId="4" fillId="0" borderId="0" xfId="0" applyFont="1" applyAlignment="1">
      <alignment horizontal="center" wrapText="1"/>
    </xf>
    <xf numFmtId="0" fontId="4" fillId="0" borderId="26" xfId="0" applyFont="1" applyBorder="1" applyAlignment="1" applyProtection="1">
      <alignment vertical="center"/>
      <protection locked="0"/>
    </xf>
    <xf numFmtId="44" fontId="4" fillId="0" borderId="25" xfId="1" applyFont="1" applyBorder="1"/>
    <xf numFmtId="44" fontId="4" fillId="0" borderId="0" xfId="0" applyNumberFormat="1" applyFont="1"/>
    <xf numFmtId="0" fontId="33" fillId="0" borderId="25" xfId="0" applyFont="1" applyBorder="1"/>
    <xf numFmtId="0" fontId="6" fillId="0" borderId="0" xfId="0" applyFont="1"/>
    <xf numFmtId="0" fontId="6" fillId="0" borderId="0" xfId="0" applyFont="1" applyAlignment="1">
      <alignment vertical="center"/>
    </xf>
    <xf numFmtId="0" fontId="7" fillId="5" borderId="4" xfId="0" applyFont="1" applyFill="1" applyBorder="1" applyAlignment="1">
      <alignment vertical="center"/>
    </xf>
    <xf numFmtId="0" fontId="7" fillId="5" borderId="8" xfId="0" applyFont="1" applyFill="1" applyBorder="1" applyAlignment="1">
      <alignment vertical="center"/>
    </xf>
    <xf numFmtId="0" fontId="9" fillId="5" borderId="16" xfId="0" applyFont="1" applyFill="1" applyBorder="1"/>
    <xf numFmtId="9" fontId="4" fillId="5" borderId="17" xfId="2" applyFont="1" applyFill="1" applyBorder="1" applyProtection="1"/>
    <xf numFmtId="0" fontId="4" fillId="5" borderId="17" xfId="0" applyFont="1" applyFill="1" applyBorder="1"/>
    <xf numFmtId="9" fontId="4" fillId="5" borderId="16" xfId="2" applyFont="1" applyFill="1" applyBorder="1" applyProtection="1"/>
    <xf numFmtId="9" fontId="18" fillId="2" borderId="17" xfId="2" applyFont="1" applyFill="1" applyBorder="1" applyProtection="1"/>
    <xf numFmtId="0" fontId="18" fillId="2" borderId="17" xfId="0" applyFont="1" applyFill="1" applyBorder="1"/>
    <xf numFmtId="9" fontId="18" fillId="2" borderId="16" xfId="2" applyFont="1" applyFill="1" applyBorder="1" applyProtection="1"/>
    <xf numFmtId="0" fontId="7" fillId="6" borderId="4" xfId="0" applyFont="1" applyFill="1" applyBorder="1" applyAlignment="1">
      <alignment vertical="center"/>
    </xf>
    <xf numFmtId="0" fontId="9" fillId="6" borderId="16" xfId="0" applyFont="1" applyFill="1" applyBorder="1"/>
    <xf numFmtId="9" fontId="4" fillId="6" borderId="17" xfId="2" applyFont="1" applyFill="1" applyBorder="1" applyProtection="1"/>
    <xf numFmtId="0" fontId="4" fillId="6" borderId="17" xfId="0" applyFont="1" applyFill="1" applyBorder="1"/>
    <xf numFmtId="9" fontId="4" fillId="6" borderId="16" xfId="2" applyFont="1" applyFill="1" applyBorder="1" applyProtection="1"/>
    <xf numFmtId="0" fontId="7" fillId="7" borderId="4" xfId="0" applyFont="1" applyFill="1" applyBorder="1" applyAlignment="1">
      <alignment vertical="center"/>
    </xf>
    <xf numFmtId="0" fontId="9" fillId="7" borderId="16" xfId="0" applyFont="1" applyFill="1" applyBorder="1"/>
    <xf numFmtId="9" fontId="4" fillId="7" borderId="17" xfId="2" applyFont="1" applyFill="1" applyBorder="1" applyProtection="1"/>
    <xf numFmtId="0" fontId="4" fillId="7" borderId="17" xfId="0" applyFont="1" applyFill="1" applyBorder="1"/>
    <xf numFmtId="9" fontId="4" fillId="7" borderId="16" xfId="2" applyFont="1" applyFill="1" applyBorder="1" applyProtection="1"/>
    <xf numFmtId="0" fontId="26" fillId="8" borderId="25" xfId="0" applyFont="1" applyFill="1" applyBorder="1" applyAlignment="1">
      <alignment horizontal="center" vertical="center" wrapText="1"/>
    </xf>
    <xf numFmtId="165" fontId="4" fillId="0" borderId="25" xfId="1" applyNumberFormat="1" applyFont="1" applyFill="1" applyBorder="1" applyProtection="1"/>
    <xf numFmtId="165" fontId="4" fillId="0" borderId="25" xfId="1" applyNumberFormat="1" applyFont="1" applyFill="1" applyBorder="1" applyAlignment="1" applyProtection="1">
      <alignment wrapText="1"/>
    </xf>
    <xf numFmtId="165" fontId="4" fillId="0" borderId="25" xfId="0" applyNumberFormat="1" applyFont="1" applyBorder="1"/>
    <xf numFmtId="165" fontId="11" fillId="0" borderId="0" xfId="1" applyNumberFormat="1" applyFont="1" applyFill="1" applyBorder="1" applyAlignment="1" applyProtection="1">
      <alignment wrapText="1"/>
    </xf>
    <xf numFmtId="165" fontId="4" fillId="0" borderId="0" xfId="1" applyNumberFormat="1" applyFont="1" applyFill="1" applyBorder="1" applyAlignment="1" applyProtection="1">
      <alignment wrapText="1"/>
    </xf>
    <xf numFmtId="165" fontId="12" fillId="0" borderId="14" xfId="1" applyNumberFormat="1" applyFont="1" applyFill="1" applyBorder="1" applyAlignment="1" applyProtection="1">
      <alignment wrapText="1"/>
    </xf>
    <xf numFmtId="165" fontId="4" fillId="5" borderId="17" xfId="1" applyNumberFormat="1" applyFont="1" applyFill="1" applyBorder="1" applyAlignment="1" applyProtection="1">
      <alignment wrapText="1"/>
    </xf>
    <xf numFmtId="165" fontId="12" fillId="5" borderId="18" xfId="1" applyNumberFormat="1" applyFont="1" applyFill="1" applyBorder="1" applyAlignment="1" applyProtection="1">
      <alignment wrapText="1"/>
    </xf>
    <xf numFmtId="165" fontId="10" fillId="3" borderId="10" xfId="1" applyNumberFormat="1" applyFont="1" applyFill="1" applyBorder="1" applyAlignment="1" applyProtection="1">
      <alignment horizontal="center" vertical="center" wrapText="1"/>
    </xf>
    <xf numFmtId="165" fontId="10" fillId="3" borderId="11" xfId="1" applyNumberFormat="1" applyFont="1" applyFill="1" applyBorder="1" applyAlignment="1" applyProtection="1">
      <alignment horizontal="center" vertical="center" wrapText="1"/>
    </xf>
    <xf numFmtId="165" fontId="4" fillId="0" borderId="0" xfId="1" applyNumberFormat="1" applyFont="1" applyFill="1" applyBorder="1" applyProtection="1"/>
    <xf numFmtId="165" fontId="12" fillId="0" borderId="14" xfId="1" applyNumberFormat="1" applyFont="1" applyFill="1" applyBorder="1" applyProtection="1"/>
    <xf numFmtId="165" fontId="4" fillId="5" borderId="17" xfId="1" applyNumberFormat="1" applyFont="1" applyFill="1" applyBorder="1" applyProtection="1"/>
    <xf numFmtId="165" fontId="4" fillId="6" borderId="17" xfId="1" applyNumberFormat="1" applyFont="1" applyFill="1" applyBorder="1" applyProtection="1"/>
    <xf numFmtId="165" fontId="4" fillId="7" borderId="17" xfId="1" applyNumberFormat="1" applyFont="1" applyFill="1" applyBorder="1" applyProtection="1"/>
    <xf numFmtId="165" fontId="18" fillId="2" borderId="17" xfId="1" applyNumberFormat="1" applyFont="1" applyFill="1" applyBorder="1" applyProtection="1"/>
    <xf numFmtId="165" fontId="4" fillId="3" borderId="17" xfId="1" applyNumberFormat="1" applyFont="1" applyFill="1" applyBorder="1" applyAlignment="1" applyProtection="1">
      <alignment vertical="center"/>
    </xf>
    <xf numFmtId="165" fontId="10" fillId="3" borderId="18" xfId="1" applyNumberFormat="1" applyFont="1" applyFill="1" applyBorder="1" applyAlignment="1" applyProtection="1">
      <alignment horizontal="center" vertical="center" wrapText="1"/>
    </xf>
    <xf numFmtId="165" fontId="17" fillId="0" borderId="0" xfId="1" applyNumberFormat="1" applyFont="1" applyFill="1" applyBorder="1" applyProtection="1"/>
    <xf numFmtId="165" fontId="17" fillId="0" borderId="0" xfId="1" applyNumberFormat="1" applyFont="1" applyFill="1" applyBorder="1" applyAlignment="1" applyProtection="1">
      <alignment wrapText="1"/>
    </xf>
    <xf numFmtId="165" fontId="17" fillId="2" borderId="17" xfId="1" applyNumberFormat="1" applyFont="1" applyFill="1" applyBorder="1" applyProtection="1"/>
    <xf numFmtId="165" fontId="18" fillId="2" borderId="18" xfId="1" applyNumberFormat="1" applyFont="1" applyFill="1" applyBorder="1" applyAlignment="1" applyProtection="1">
      <alignment wrapText="1"/>
    </xf>
    <xf numFmtId="165" fontId="17" fillId="3" borderId="17" xfId="1" applyNumberFormat="1" applyFont="1" applyFill="1" applyBorder="1" applyAlignment="1" applyProtection="1">
      <alignment vertical="center"/>
    </xf>
    <xf numFmtId="165" fontId="19" fillId="3" borderId="18" xfId="1" applyNumberFormat="1" applyFont="1" applyFill="1" applyBorder="1" applyAlignment="1" applyProtection="1">
      <alignment horizontal="center" wrapText="1"/>
    </xf>
    <xf numFmtId="165" fontId="17" fillId="3" borderId="0" xfId="1" applyNumberFormat="1" applyFont="1" applyFill="1" applyBorder="1" applyProtection="1"/>
    <xf numFmtId="165" fontId="18" fillId="3" borderId="14" xfId="1" applyNumberFormat="1" applyFont="1" applyFill="1" applyBorder="1" applyAlignment="1" applyProtection="1">
      <alignment wrapText="1"/>
    </xf>
    <xf numFmtId="165" fontId="17" fillId="2" borderId="21" xfId="1" applyNumberFormat="1" applyFont="1" applyFill="1" applyBorder="1" applyAlignment="1" applyProtection="1">
      <alignment vertical="center"/>
    </xf>
    <xf numFmtId="165" fontId="18" fillId="2" borderId="22" xfId="1" applyNumberFormat="1" applyFont="1" applyFill="1" applyBorder="1" applyAlignment="1" applyProtection="1">
      <alignment wrapText="1"/>
    </xf>
    <xf numFmtId="165" fontId="4" fillId="0" borderId="0" xfId="1" applyNumberFormat="1" applyFont="1" applyFill="1" applyProtection="1"/>
    <xf numFmtId="165" fontId="4" fillId="0" borderId="1" xfId="0" applyNumberFormat="1" applyFont="1" applyBorder="1" applyAlignment="1">
      <alignment horizontal="left"/>
    </xf>
    <xf numFmtId="165" fontId="4" fillId="0" borderId="2" xfId="0" applyNumberFormat="1" applyFont="1" applyBorder="1" applyAlignment="1">
      <alignment horizontal="left"/>
    </xf>
    <xf numFmtId="165" fontId="4" fillId="0" borderId="0" xfId="0" applyNumberFormat="1" applyFont="1" applyAlignment="1">
      <alignment horizontal="left" wrapText="1"/>
    </xf>
    <xf numFmtId="165" fontId="4" fillId="0" borderId="0" xfId="1" applyNumberFormat="1" applyFont="1" applyFill="1" applyAlignment="1" applyProtection="1">
      <alignment wrapText="1"/>
    </xf>
    <xf numFmtId="165" fontId="12" fillId="6" borderId="18" xfId="1" applyNumberFormat="1" applyFont="1" applyFill="1" applyBorder="1" applyAlignment="1" applyProtection="1">
      <alignment wrapText="1"/>
    </xf>
    <xf numFmtId="165" fontId="12" fillId="7" borderId="18" xfId="1" applyNumberFormat="1" applyFont="1" applyFill="1" applyBorder="1" applyAlignment="1" applyProtection="1">
      <alignment wrapText="1"/>
    </xf>
    <xf numFmtId="165" fontId="18" fillId="2" borderId="17" xfId="1" applyNumberFormat="1" applyFont="1" applyFill="1" applyBorder="1" applyAlignment="1" applyProtection="1">
      <alignment wrapText="1"/>
    </xf>
    <xf numFmtId="165" fontId="10" fillId="3" borderId="18" xfId="1" applyNumberFormat="1" applyFont="1" applyFill="1" applyBorder="1" applyAlignment="1" applyProtection="1">
      <alignment horizontal="center" wrapText="1"/>
    </xf>
    <xf numFmtId="165" fontId="4" fillId="0" borderId="0" xfId="0" applyNumberFormat="1" applyFont="1" applyAlignment="1">
      <alignment horizontal="center" wrapText="1"/>
    </xf>
    <xf numFmtId="165" fontId="9" fillId="0" borderId="25" xfId="1" applyNumberFormat="1" applyFont="1" applyFill="1" applyBorder="1" applyAlignment="1" applyProtection="1">
      <alignment horizontal="center" vertical="center" wrapText="1"/>
    </xf>
    <xf numFmtId="165" fontId="11" fillId="0" borderId="0" xfId="1" applyNumberFormat="1" applyFont="1" applyFill="1" applyBorder="1" applyAlignment="1" applyProtection="1">
      <alignment wrapText="1"/>
      <protection locked="0"/>
    </xf>
    <xf numFmtId="165" fontId="4" fillId="6" borderId="17" xfId="1" applyNumberFormat="1" applyFont="1" applyFill="1" applyBorder="1" applyAlignment="1" applyProtection="1">
      <alignment wrapText="1"/>
    </xf>
    <xf numFmtId="165" fontId="4" fillId="7" borderId="17" xfId="1" applyNumberFormat="1" applyFont="1" applyFill="1" applyBorder="1" applyAlignment="1" applyProtection="1">
      <alignment wrapText="1"/>
    </xf>
    <xf numFmtId="165" fontId="4" fillId="3" borderId="17" xfId="1" applyNumberFormat="1" applyFont="1" applyFill="1" applyBorder="1" applyAlignment="1" applyProtection="1">
      <alignment vertical="center" wrapText="1"/>
    </xf>
    <xf numFmtId="165" fontId="17" fillId="2" borderId="17" xfId="1" applyNumberFormat="1" applyFont="1" applyFill="1" applyBorder="1" applyAlignment="1" applyProtection="1">
      <alignment wrapText="1"/>
    </xf>
    <xf numFmtId="165" fontId="17" fillId="3" borderId="17" xfId="1" applyNumberFormat="1" applyFont="1" applyFill="1" applyBorder="1" applyAlignment="1" applyProtection="1">
      <alignment vertical="center" wrapText="1"/>
    </xf>
    <xf numFmtId="165" fontId="17" fillId="3" borderId="0" xfId="1" applyNumberFormat="1" applyFont="1" applyFill="1" applyBorder="1" applyAlignment="1" applyProtection="1">
      <alignment wrapText="1"/>
    </xf>
    <xf numFmtId="165" fontId="17" fillId="2" borderId="21" xfId="1" applyNumberFormat="1" applyFont="1" applyFill="1" applyBorder="1" applyAlignment="1" applyProtection="1">
      <alignment vertical="center" wrapText="1"/>
    </xf>
    <xf numFmtId="165" fontId="4" fillId="0" borderId="0" xfId="0" applyNumberFormat="1" applyFont="1"/>
    <xf numFmtId="165" fontId="4" fillId="0" borderId="0" xfId="0" applyNumberFormat="1" applyFont="1" applyAlignment="1">
      <alignment horizontal="left"/>
    </xf>
    <xf numFmtId="165" fontId="4" fillId="0" borderId="25" xfId="0" applyNumberFormat="1" applyFont="1" applyBorder="1" applyAlignment="1">
      <alignment horizontal="center" vertical="center" wrapText="1"/>
    </xf>
    <xf numFmtId="165" fontId="4" fillId="0" borderId="25" xfId="0" applyNumberFormat="1" applyFont="1" applyBorder="1" applyAlignment="1">
      <alignment wrapText="1"/>
    </xf>
    <xf numFmtId="165" fontId="4" fillId="0" borderId="0" xfId="0" applyNumberFormat="1" applyFont="1" applyAlignment="1">
      <alignment wrapText="1"/>
    </xf>
    <xf numFmtId="165" fontId="4" fillId="0" borderId="28" xfId="0" applyNumberFormat="1" applyFont="1" applyBorder="1"/>
    <xf numFmtId="165" fontId="30" fillId="0" borderId="25" xfId="0" applyNumberFormat="1" applyFont="1" applyBorder="1"/>
    <xf numFmtId="165" fontId="12" fillId="0" borderId="0" xfId="1" applyNumberFormat="1" applyFont="1" applyFill="1" applyBorder="1" applyProtection="1"/>
    <xf numFmtId="165" fontId="10" fillId="3" borderId="17" xfId="1" applyNumberFormat="1" applyFont="1" applyFill="1" applyBorder="1" applyAlignment="1" applyProtection="1">
      <alignment horizontal="center" vertical="center" wrapText="1"/>
    </xf>
    <xf numFmtId="165" fontId="19" fillId="3" borderId="17" xfId="1" applyNumberFormat="1" applyFont="1" applyFill="1" applyBorder="1" applyAlignment="1" applyProtection="1">
      <alignment horizontal="center" wrapText="1"/>
    </xf>
    <xf numFmtId="165" fontId="4" fillId="0" borderId="29" xfId="0" applyNumberFormat="1" applyFont="1" applyBorder="1"/>
    <xf numFmtId="165" fontId="29" fillId="0" borderId="25" xfId="0" applyNumberFormat="1" applyFont="1" applyBorder="1"/>
    <xf numFmtId="165" fontId="12" fillId="0" borderId="15" xfId="1" applyNumberFormat="1" applyFont="1" applyFill="1" applyBorder="1" applyProtection="1"/>
    <xf numFmtId="165" fontId="12" fillId="5" borderId="19" xfId="1" applyNumberFormat="1" applyFont="1" applyFill="1" applyBorder="1" applyProtection="1"/>
    <xf numFmtId="165" fontId="7" fillId="6" borderId="8" xfId="0" applyNumberFormat="1" applyFont="1" applyFill="1" applyBorder="1" applyAlignment="1">
      <alignment horizontal="center" vertical="center" wrapText="1"/>
    </xf>
    <xf numFmtId="165" fontId="10" fillId="3" borderId="12" xfId="1" applyNumberFormat="1" applyFont="1" applyFill="1" applyBorder="1" applyAlignment="1" applyProtection="1">
      <alignment horizontal="center" vertical="center" wrapText="1"/>
    </xf>
    <xf numFmtId="165" fontId="12" fillId="6" borderId="19" xfId="1" applyNumberFormat="1" applyFont="1" applyFill="1" applyBorder="1" applyProtection="1"/>
    <xf numFmtId="165" fontId="7" fillId="7" borderId="8" xfId="0" applyNumberFormat="1" applyFont="1" applyFill="1" applyBorder="1" applyAlignment="1">
      <alignment horizontal="center" vertical="center" wrapText="1"/>
    </xf>
    <xf numFmtId="165" fontId="12" fillId="7" borderId="19" xfId="1" applyNumberFormat="1" applyFont="1" applyFill="1" applyBorder="1" applyProtection="1"/>
    <xf numFmtId="165" fontId="18" fillId="2" borderId="19" xfId="1" applyNumberFormat="1" applyFont="1" applyFill="1" applyBorder="1" applyProtection="1"/>
    <xf numFmtId="165" fontId="10" fillId="3" borderId="19" xfId="1" applyNumberFormat="1" applyFont="1" applyFill="1" applyBorder="1" applyAlignment="1" applyProtection="1">
      <alignment horizontal="center" vertical="center" wrapText="1"/>
    </xf>
    <xf numFmtId="165" fontId="18" fillId="0" borderId="15" xfId="1" applyNumberFormat="1" applyFont="1" applyFill="1" applyBorder="1" applyProtection="1"/>
    <xf numFmtId="165" fontId="12" fillId="2" borderId="19" xfId="1" applyNumberFormat="1" applyFont="1" applyFill="1" applyBorder="1" applyProtection="1"/>
    <xf numFmtId="165" fontId="19" fillId="3" borderId="19" xfId="1" applyNumberFormat="1" applyFont="1" applyFill="1" applyBorder="1" applyAlignment="1" applyProtection="1">
      <alignment horizontal="center" vertical="center" wrapText="1"/>
    </xf>
    <xf numFmtId="165" fontId="18" fillId="3" borderId="15" xfId="1" applyNumberFormat="1" applyFont="1" applyFill="1" applyBorder="1" applyAlignment="1" applyProtection="1">
      <alignment wrapText="1"/>
    </xf>
    <xf numFmtId="165" fontId="18" fillId="3" borderId="15" xfId="1" applyNumberFormat="1" applyFont="1" applyFill="1" applyBorder="1" applyProtection="1"/>
    <xf numFmtId="165" fontId="4" fillId="0" borderId="25" xfId="1" applyNumberFormat="1" applyFont="1" applyBorder="1" applyAlignment="1">
      <alignment horizontal="center"/>
    </xf>
    <xf numFmtId="165" fontId="4" fillId="0" borderId="30" xfId="1" applyNumberFormat="1" applyFont="1" applyBorder="1"/>
    <xf numFmtId="44" fontId="33" fillId="0" borderId="25" xfId="1" applyFont="1" applyBorder="1"/>
    <xf numFmtId="165" fontId="11" fillId="0" borderId="13" xfId="2" applyNumberFormat="1" applyFont="1" applyFill="1" applyBorder="1" applyProtection="1"/>
    <xf numFmtId="165" fontId="4" fillId="5" borderId="16" xfId="2" applyNumberFormat="1" applyFont="1" applyFill="1" applyBorder="1" applyProtection="1"/>
    <xf numFmtId="165" fontId="10" fillId="3" borderId="9" xfId="2" applyNumberFormat="1" applyFont="1" applyFill="1" applyBorder="1" applyAlignment="1" applyProtection="1">
      <alignment horizontal="center" vertical="center"/>
    </xf>
    <xf numFmtId="165" fontId="4" fillId="6" borderId="16" xfId="2" applyNumberFormat="1" applyFont="1" applyFill="1" applyBorder="1" applyProtection="1"/>
    <xf numFmtId="165" fontId="4" fillId="7" borderId="16" xfId="2" applyNumberFormat="1" applyFont="1" applyFill="1" applyBorder="1" applyProtection="1"/>
    <xf numFmtId="165" fontId="18" fillId="2" borderId="16" xfId="2" applyNumberFormat="1" applyFont="1" applyFill="1" applyBorder="1" applyProtection="1"/>
    <xf numFmtId="165" fontId="4" fillId="3" borderId="16" xfId="2" applyNumberFormat="1" applyFont="1" applyFill="1" applyBorder="1" applyAlignment="1" applyProtection="1">
      <alignment vertical="center"/>
    </xf>
    <xf numFmtId="165" fontId="17" fillId="0" borderId="13" xfId="2" applyNumberFormat="1" applyFont="1" applyFill="1" applyBorder="1" applyProtection="1"/>
    <xf numFmtId="165" fontId="17" fillId="2" borderId="16" xfId="2" applyNumberFormat="1" applyFont="1" applyFill="1" applyBorder="1" applyProtection="1"/>
    <xf numFmtId="165" fontId="17" fillId="3" borderId="16" xfId="2" applyNumberFormat="1" applyFont="1" applyFill="1" applyBorder="1" applyAlignment="1" applyProtection="1">
      <alignment vertical="center"/>
    </xf>
    <xf numFmtId="165" fontId="17" fillId="3" borderId="13" xfId="2" applyNumberFormat="1" applyFont="1" applyFill="1" applyBorder="1" applyProtection="1"/>
    <xf numFmtId="165" fontId="17" fillId="2" borderId="20" xfId="2" applyNumberFormat="1" applyFont="1" applyFill="1" applyBorder="1" applyAlignment="1" applyProtection="1">
      <alignment vertical="center"/>
    </xf>
    <xf numFmtId="9" fontId="4" fillId="0" borderId="25" xfId="2" applyFont="1" applyFill="1" applyBorder="1" applyAlignment="1" applyProtection="1">
      <alignment wrapText="1"/>
    </xf>
    <xf numFmtId="0" fontId="4" fillId="0" borderId="25" xfId="0" applyFont="1" applyBorder="1" applyAlignment="1">
      <alignment horizontal="center" wrapText="1"/>
    </xf>
    <xf numFmtId="0" fontId="4" fillId="0" borderId="0" xfId="0" applyFont="1" applyAlignment="1">
      <alignment horizontal="left" wrapText="1"/>
    </xf>
    <xf numFmtId="0" fontId="4" fillId="0" borderId="25" xfId="0" applyFont="1" applyBorder="1" applyAlignment="1">
      <alignment horizontal="center" vertical="center"/>
    </xf>
    <xf numFmtId="0" fontId="31" fillId="0" borderId="26" xfId="0" applyFont="1" applyBorder="1" applyAlignment="1">
      <alignment horizontal="center" wrapText="1"/>
    </xf>
    <xf numFmtId="0" fontId="31" fillId="0" borderId="17" xfId="0" applyFont="1" applyBorder="1" applyAlignment="1">
      <alignment horizontal="center" wrapText="1"/>
    </xf>
    <xf numFmtId="0" fontId="31" fillId="0" borderId="27" xfId="0" applyFont="1" applyBorder="1" applyAlignment="1">
      <alignment horizontal="center" wrapText="1"/>
    </xf>
    <xf numFmtId="0" fontId="4" fillId="8" borderId="1" xfId="0" applyFont="1" applyFill="1" applyBorder="1" applyAlignment="1">
      <alignment horizontal="center"/>
    </xf>
    <xf numFmtId="9" fontId="4" fillId="0" borderId="0" xfId="2" applyFont="1" applyFill="1" applyAlignment="1" applyProtection="1">
      <alignment horizontal="center"/>
    </xf>
    <xf numFmtId="9" fontId="4" fillId="0" borderId="3" xfId="2" applyFont="1" applyFill="1" applyBorder="1" applyAlignment="1" applyProtection="1">
      <alignment horizontal="center"/>
    </xf>
    <xf numFmtId="0" fontId="4" fillId="8" borderId="2" xfId="0" applyFont="1" applyFill="1" applyBorder="1" applyAlignment="1">
      <alignment horizontal="center"/>
    </xf>
    <xf numFmtId="0" fontId="4" fillId="8" borderId="2" xfId="0" applyFont="1" applyFill="1" applyBorder="1" applyAlignment="1">
      <alignment horizontal="center" wrapText="1"/>
    </xf>
    <xf numFmtId="9" fontId="7" fillId="5" borderId="5" xfId="2" applyFont="1" applyFill="1" applyBorder="1" applyAlignment="1" applyProtection="1">
      <alignment horizontal="center" vertical="center"/>
    </xf>
    <xf numFmtId="9" fontId="7" fillId="5" borderId="6" xfId="2" applyFont="1" applyFill="1" applyBorder="1" applyAlignment="1" applyProtection="1">
      <alignment horizontal="center" vertical="center"/>
    </xf>
    <xf numFmtId="9" fontId="7" fillId="5" borderId="7" xfId="2" applyFont="1" applyFill="1" applyBorder="1" applyAlignment="1" applyProtection="1">
      <alignment horizontal="center" vertical="center"/>
    </xf>
    <xf numFmtId="9" fontId="36" fillId="7" borderId="7" xfId="2" applyFont="1" applyFill="1" applyBorder="1" applyAlignment="1" applyProtection="1">
      <alignment horizontal="center" vertical="center"/>
    </xf>
    <xf numFmtId="9" fontId="36" fillId="7" borderId="5" xfId="2" applyFont="1" applyFill="1" applyBorder="1" applyAlignment="1" applyProtection="1">
      <alignment horizontal="center" vertical="center"/>
    </xf>
    <xf numFmtId="9" fontId="36" fillId="7" borderId="6" xfId="2" applyFont="1" applyFill="1" applyBorder="1" applyAlignment="1" applyProtection="1">
      <alignment horizontal="center" vertical="center"/>
    </xf>
    <xf numFmtId="9" fontId="7" fillId="6" borderId="7" xfId="2" applyFont="1" applyFill="1" applyBorder="1" applyAlignment="1" applyProtection="1">
      <alignment horizontal="center" vertical="center"/>
    </xf>
    <xf numFmtId="9" fontId="7" fillId="6" borderId="5" xfId="2" applyFont="1" applyFill="1" applyBorder="1" applyAlignment="1" applyProtection="1">
      <alignment horizontal="center" vertical="center"/>
    </xf>
    <xf numFmtId="9" fontId="7" fillId="6" borderId="6" xfId="2" applyFont="1" applyFill="1" applyBorder="1" applyAlignment="1" applyProtection="1">
      <alignment horizontal="center" vertical="center"/>
    </xf>
    <xf numFmtId="165" fontId="7" fillId="6" borderId="7" xfId="2" applyNumberFormat="1" applyFont="1" applyFill="1" applyBorder="1" applyAlignment="1" applyProtection="1">
      <alignment horizontal="center" vertical="center"/>
    </xf>
    <xf numFmtId="165" fontId="7" fillId="6" borderId="5" xfId="2" applyNumberFormat="1" applyFont="1" applyFill="1" applyBorder="1" applyAlignment="1" applyProtection="1">
      <alignment horizontal="center" vertical="center"/>
    </xf>
    <xf numFmtId="165" fontId="7" fillId="6" borderId="6" xfId="2" applyNumberFormat="1" applyFont="1" applyFill="1" applyBorder="1" applyAlignment="1" applyProtection="1">
      <alignment horizontal="center" vertical="center"/>
    </xf>
    <xf numFmtId="9" fontId="7" fillId="7" borderId="5" xfId="2" applyFont="1" applyFill="1" applyBorder="1" applyAlignment="1" applyProtection="1">
      <alignment horizontal="center" vertical="center"/>
    </xf>
    <xf numFmtId="9" fontId="7" fillId="7" borderId="6" xfId="2" applyFont="1" applyFill="1" applyBorder="1" applyAlignment="1" applyProtection="1">
      <alignment horizontal="center" vertical="center"/>
    </xf>
    <xf numFmtId="165" fontId="36" fillId="7" borderId="7" xfId="2" applyNumberFormat="1" applyFont="1" applyFill="1" applyBorder="1" applyAlignment="1" applyProtection="1">
      <alignment horizontal="center" vertical="center"/>
    </xf>
    <xf numFmtId="165" fontId="36" fillId="7" borderId="5" xfId="2" applyNumberFormat="1" applyFont="1" applyFill="1" applyBorder="1" applyAlignment="1" applyProtection="1">
      <alignment horizontal="center" vertical="center"/>
    </xf>
    <xf numFmtId="165" fontId="36" fillId="7" borderId="6" xfId="2" applyNumberFormat="1" applyFont="1" applyFill="1" applyBorder="1" applyAlignment="1" applyProtection="1">
      <alignment horizontal="center" vertical="center"/>
    </xf>
    <xf numFmtId="0" fontId="4" fillId="0" borderId="1" xfId="0" applyFont="1" applyBorder="1" applyAlignment="1" applyProtection="1">
      <alignment horizontal="left"/>
      <protection locked="0"/>
    </xf>
    <xf numFmtId="0" fontId="25" fillId="0" borderId="1" xfId="0" applyFont="1" applyBorder="1" applyAlignment="1" applyProtection="1">
      <alignment horizontal="left"/>
      <protection locked="0"/>
    </xf>
    <xf numFmtId="9" fontId="4" fillId="0" borderId="0" xfId="2" applyFont="1" applyFill="1" applyAlignment="1" applyProtection="1">
      <alignment horizontal="center"/>
      <protection locked="0"/>
    </xf>
    <xf numFmtId="9" fontId="4" fillId="0" borderId="3" xfId="2" applyFont="1" applyFill="1" applyBorder="1" applyAlignment="1" applyProtection="1">
      <alignment horizontal="center"/>
      <protection locked="0"/>
    </xf>
    <xf numFmtId="0" fontId="4" fillId="0" borderId="2" xfId="0" applyFont="1" applyBorder="1" applyAlignment="1" applyProtection="1">
      <alignment horizontal="left"/>
      <protection locked="0"/>
    </xf>
    <xf numFmtId="0" fontId="25" fillId="0" borderId="2" xfId="0" applyFont="1" applyBorder="1" applyAlignment="1" applyProtection="1">
      <alignment horizontal="left"/>
      <protection locked="0"/>
    </xf>
    <xf numFmtId="9" fontId="7" fillId="2" borderId="23" xfId="2" applyFont="1" applyFill="1" applyBorder="1" applyAlignment="1" applyProtection="1">
      <alignment horizontal="center" vertical="center"/>
      <protection locked="0"/>
    </xf>
    <xf numFmtId="9" fontId="7" fillId="2" borderId="24" xfId="2" applyFont="1" applyFill="1" applyBorder="1" applyAlignment="1" applyProtection="1">
      <alignment horizontal="center" vertical="center"/>
      <protection locked="0"/>
    </xf>
    <xf numFmtId="9" fontId="7" fillId="2" borderId="4" xfId="2" applyFont="1" applyFill="1" applyBorder="1" applyAlignment="1" applyProtection="1">
      <alignment horizontal="center" vertical="center"/>
      <protection locked="0"/>
    </xf>
    <xf numFmtId="0" fontId="30" fillId="0" borderId="26" xfId="0" applyFont="1" applyBorder="1" applyAlignment="1">
      <alignment horizontal="center"/>
    </xf>
    <xf numFmtId="0" fontId="30" fillId="0" borderId="17" xfId="0" applyFont="1" applyBorder="1" applyAlignment="1">
      <alignment horizontal="center"/>
    </xf>
    <xf numFmtId="0" fontId="30" fillId="0" borderId="27" xfId="0" applyFont="1" applyBorder="1" applyAlignment="1">
      <alignment horizontal="center"/>
    </xf>
    <xf numFmtId="0" fontId="4" fillId="0" borderId="26" xfId="0" applyFont="1" applyBorder="1" applyAlignment="1">
      <alignment horizontal="center" wrapText="1"/>
    </xf>
    <xf numFmtId="0" fontId="4" fillId="0" borderId="27" xfId="0" applyFont="1" applyBorder="1" applyAlignment="1">
      <alignment horizontal="center" wrapText="1"/>
    </xf>
    <xf numFmtId="0" fontId="4" fillId="0" borderId="25" xfId="0" applyFont="1" applyBorder="1" applyAlignment="1" applyProtection="1">
      <alignment horizontal="center" wrapText="1"/>
      <protection locked="0"/>
    </xf>
    <xf numFmtId="0" fontId="37" fillId="0" borderId="0" xfId="0" applyFont="1"/>
  </cellXfs>
  <cellStyles count="3">
    <cellStyle name="Currency" xfId="1" builtinId="4"/>
    <cellStyle name="Normal" xfId="0" builtinId="0"/>
    <cellStyle name="Percent" xfId="2" builtinId="5"/>
  </cellStyles>
  <dxfs count="0"/>
  <tableStyles count="0" defaultTableStyle="TableStyleMedium2" defaultPivotStyle="PivotStyleLight16"/>
  <colors>
    <mruColors>
      <color rgb="FFFFFF99"/>
      <color rgb="FFFFFF66"/>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15</xdr:col>
      <xdr:colOff>0</xdr:colOff>
      <xdr:row>0</xdr:row>
      <xdr:rowOff>0</xdr:rowOff>
    </xdr:from>
    <xdr:ext cx="2282296" cy="1589496"/>
    <xdr:pic>
      <xdr:nvPicPr>
        <xdr:cNvPr id="2" name="Picture 1">
          <a:extLst>
            <a:ext uri="{FF2B5EF4-FFF2-40B4-BE49-F238E27FC236}">
              <a16:creationId xmlns:a16="http://schemas.microsoft.com/office/drawing/2014/main" id="{1D2F4FD3-3A4D-4D73-8456-3762F7338AB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478000" y="0"/>
          <a:ext cx="2282296" cy="1589496"/>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15</xdr:col>
      <xdr:colOff>0</xdr:colOff>
      <xdr:row>0</xdr:row>
      <xdr:rowOff>0</xdr:rowOff>
    </xdr:from>
    <xdr:to>
      <xdr:col>17</xdr:col>
      <xdr:colOff>415396</xdr:colOff>
      <xdr:row>4</xdr:row>
      <xdr:rowOff>269801</xdr:rowOff>
    </xdr:to>
    <xdr:pic>
      <xdr:nvPicPr>
        <xdr:cNvPr id="2" name="Picture 1">
          <a:extLst>
            <a:ext uri="{FF2B5EF4-FFF2-40B4-BE49-F238E27FC236}">
              <a16:creationId xmlns:a16="http://schemas.microsoft.com/office/drawing/2014/main" id="{17352315-8E59-41F6-AF5C-F8C733069CD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478000" y="0"/>
          <a:ext cx="2328016" cy="102561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81C160-EEEF-454C-8194-30E8063F3ACE}">
  <dimension ref="A1:AF99"/>
  <sheetViews>
    <sheetView tabSelected="1" zoomScale="91" zoomScaleNormal="91" workbookViewId="0"/>
  </sheetViews>
  <sheetFormatPr defaultColWidth="8.7109375" defaultRowHeight="12.75" x14ac:dyDescent="0.2"/>
  <cols>
    <col min="1" max="1" width="10.28515625" style="2" customWidth="1"/>
    <col min="2" max="2" width="30.7109375" style="2" customWidth="1"/>
    <col min="3" max="3" width="11.28515625" style="3" customWidth="1"/>
    <col min="4" max="4" width="18.85546875" style="2" customWidth="1"/>
    <col min="5" max="5" width="16.42578125" style="3" customWidth="1"/>
    <col min="6" max="6" width="19" style="249" customWidth="1"/>
    <col min="7" max="7" width="16.7109375" style="249" customWidth="1"/>
    <col min="8" max="8" width="17" style="249" customWidth="1"/>
    <col min="9" max="9" width="21.140625" style="249" customWidth="1"/>
    <col min="10" max="10" width="11.28515625" style="3" customWidth="1"/>
    <col min="11" max="11" width="19.85546875" style="245" customWidth="1"/>
    <col min="12" max="12" width="17.42578125" style="245" customWidth="1"/>
    <col min="13" max="13" width="18.28515625" style="245" customWidth="1"/>
    <col min="14" max="14" width="20.7109375" style="245" customWidth="1"/>
    <col min="15" max="15" width="9.5703125" style="3" customWidth="1"/>
    <col min="16" max="16" width="22.5703125" style="245" customWidth="1"/>
    <col min="17" max="17" width="22.85546875" style="245" customWidth="1"/>
    <col min="18" max="18" width="19.7109375" style="245" customWidth="1"/>
    <col min="19" max="19" width="21.7109375" style="245" customWidth="1"/>
    <col min="20" max="20" width="10" style="4" customWidth="1"/>
    <col min="21" max="21" width="18.42578125" style="2" customWidth="1"/>
    <col min="22" max="22" width="22.7109375" style="2" customWidth="1"/>
    <col min="23" max="23" width="21" style="2" customWidth="1"/>
    <col min="24" max="24" width="21.7109375" style="2" customWidth="1"/>
    <col min="25" max="25" width="11.7109375" style="2" customWidth="1"/>
    <col min="26" max="26" width="19.85546875" style="264" customWidth="1"/>
    <col min="27" max="27" width="21" style="264" customWidth="1"/>
    <col min="28" max="28" width="25.140625" style="264" customWidth="1"/>
    <col min="29" max="29" width="21" style="264" customWidth="1"/>
    <col min="30" max="30" width="24.85546875" style="2" customWidth="1"/>
    <col min="31" max="31" width="14.28515625" style="2" customWidth="1"/>
    <col min="32" max="16384" width="8.7109375" style="2"/>
  </cols>
  <sheetData>
    <row r="1" spans="1:30" ht="30" customHeight="1" thickBot="1" x14ac:dyDescent="0.3">
      <c r="A1" s="349" t="s">
        <v>113</v>
      </c>
      <c r="B1" s="140" t="s">
        <v>0</v>
      </c>
      <c r="C1" s="312"/>
      <c r="D1" s="312"/>
      <c r="E1" s="312"/>
      <c r="F1" s="312"/>
      <c r="G1" s="246"/>
      <c r="H1" s="246"/>
      <c r="I1" s="246"/>
      <c r="J1" s="141"/>
      <c r="K1" s="246"/>
      <c r="L1" s="246"/>
      <c r="M1" s="246"/>
      <c r="N1" s="246"/>
      <c r="O1" s="313"/>
      <c r="P1" s="313"/>
      <c r="Q1" s="313"/>
      <c r="R1" s="313"/>
      <c r="S1" s="313"/>
      <c r="T1" s="1"/>
    </row>
    <row r="2" spans="1:30" ht="30" customHeight="1" thickBot="1" x14ac:dyDescent="0.3">
      <c r="B2" s="140" t="s">
        <v>1</v>
      </c>
      <c r="C2" s="315"/>
      <c r="D2" s="315"/>
      <c r="E2" s="315"/>
      <c r="F2" s="315"/>
      <c r="G2" s="315"/>
      <c r="H2" s="315"/>
      <c r="I2" s="247"/>
      <c r="J2" s="142"/>
      <c r="K2" s="247"/>
      <c r="L2" s="247"/>
      <c r="M2" s="247"/>
      <c r="N2" s="247"/>
      <c r="O2" s="313"/>
      <c r="P2" s="313"/>
      <c r="Q2" s="313"/>
      <c r="R2" s="313"/>
      <c r="S2" s="313"/>
      <c r="T2" s="1"/>
    </row>
    <row r="3" spans="1:30" ht="30" customHeight="1" thickBot="1" x14ac:dyDescent="0.3">
      <c r="B3" s="140" t="s">
        <v>2</v>
      </c>
      <c r="C3" s="316" t="s">
        <v>112</v>
      </c>
      <c r="D3" s="316"/>
      <c r="E3" s="316"/>
      <c r="F3" s="316"/>
      <c r="G3" s="316"/>
      <c r="H3" s="316"/>
      <c r="I3" s="247" t="s">
        <v>111</v>
      </c>
      <c r="J3" s="143"/>
      <c r="K3" s="247"/>
      <c r="L3" s="247"/>
      <c r="M3" s="247"/>
      <c r="N3" s="247"/>
      <c r="O3" s="313"/>
      <c r="P3" s="313"/>
      <c r="Q3" s="313"/>
      <c r="R3" s="313"/>
      <c r="S3" s="313"/>
      <c r="T3" s="1"/>
    </row>
    <row r="4" spans="1:30" ht="30" customHeight="1" x14ac:dyDescent="0.25">
      <c r="B4" s="140"/>
      <c r="C4" s="190"/>
      <c r="D4" s="190"/>
      <c r="E4" s="190"/>
      <c r="F4" s="254"/>
      <c r="G4" s="254"/>
      <c r="H4" s="254"/>
      <c r="I4" s="248"/>
      <c r="J4" s="189"/>
      <c r="K4" s="265"/>
      <c r="L4" s="265"/>
      <c r="M4" s="265"/>
      <c r="N4" s="265"/>
      <c r="O4" s="313"/>
      <c r="P4" s="313"/>
      <c r="Q4" s="313"/>
      <c r="R4" s="313"/>
      <c r="S4" s="313"/>
      <c r="T4" s="1"/>
    </row>
    <row r="5" spans="1:30" ht="54" customHeight="1" x14ac:dyDescent="0.2">
      <c r="B5" s="168" t="s">
        <v>83</v>
      </c>
      <c r="C5" s="216" t="s">
        <v>82</v>
      </c>
      <c r="D5" s="169" t="s">
        <v>81</v>
      </c>
      <c r="E5" s="165" t="s">
        <v>84</v>
      </c>
      <c r="F5" s="255" t="s">
        <v>85</v>
      </c>
      <c r="G5" s="254"/>
      <c r="H5" s="254"/>
      <c r="I5" s="248"/>
      <c r="J5" s="189"/>
      <c r="K5" s="265"/>
      <c r="L5" s="265"/>
      <c r="M5" s="265"/>
      <c r="N5" s="265"/>
      <c r="O5" s="313"/>
      <c r="P5" s="313"/>
      <c r="Q5" s="313"/>
      <c r="R5" s="313"/>
      <c r="S5" s="313"/>
      <c r="T5" s="1"/>
    </row>
    <row r="6" spans="1:30" ht="30" customHeight="1" x14ac:dyDescent="0.2">
      <c r="B6" s="167" t="str">
        <f>B14</f>
        <v>ENTER NAME &amp;/or ROLE</v>
      </c>
      <c r="C6" s="166">
        <v>0</v>
      </c>
      <c r="D6" s="217">
        <f>F14</f>
        <v>0</v>
      </c>
      <c r="E6" s="305">
        <f>C6/24</f>
        <v>0</v>
      </c>
      <c r="F6" s="218">
        <f>D6*E6</f>
        <v>0</v>
      </c>
      <c r="G6" s="254"/>
      <c r="H6" s="254"/>
      <c r="I6" s="248"/>
      <c r="J6" s="189"/>
      <c r="K6" s="265"/>
      <c r="L6" s="265"/>
      <c r="M6" s="265"/>
      <c r="N6" s="265"/>
      <c r="O6" s="313"/>
      <c r="P6" s="313"/>
      <c r="Q6" s="313"/>
      <c r="R6" s="313"/>
      <c r="S6" s="313"/>
      <c r="T6" s="1"/>
    </row>
    <row r="7" spans="1:30" ht="30" customHeight="1" x14ac:dyDescent="0.2">
      <c r="B7" s="167" t="str">
        <f>B15</f>
        <v>ENTER NAME &amp;/or ROLE</v>
      </c>
      <c r="C7" s="180">
        <v>0</v>
      </c>
      <c r="D7" s="217">
        <f>F15</f>
        <v>0</v>
      </c>
      <c r="E7" s="305">
        <f t="shared" ref="E7:E9" si="0">C7/24</f>
        <v>0</v>
      </c>
      <c r="F7" s="218">
        <f t="shared" ref="F7:F9" si="1">D7*E7</f>
        <v>0</v>
      </c>
      <c r="G7" s="254"/>
      <c r="H7" s="254"/>
      <c r="I7" s="248"/>
      <c r="J7" s="189"/>
      <c r="K7" s="265"/>
      <c r="L7" s="265"/>
      <c r="M7" s="265"/>
      <c r="N7" s="265"/>
      <c r="O7" s="313"/>
      <c r="P7" s="313"/>
      <c r="Q7" s="313"/>
      <c r="R7" s="313"/>
      <c r="S7" s="313"/>
      <c r="T7" s="1"/>
    </row>
    <row r="8" spans="1:30" ht="30" customHeight="1" x14ac:dyDescent="0.2">
      <c r="B8" s="167" t="str">
        <f>B16</f>
        <v>ENTER NAME &amp;/or ROLE</v>
      </c>
      <c r="C8" s="180">
        <v>0</v>
      </c>
      <c r="D8" s="219">
        <f>F16</f>
        <v>0</v>
      </c>
      <c r="E8" s="305">
        <f t="shared" si="0"/>
        <v>0</v>
      </c>
      <c r="F8" s="218">
        <f t="shared" si="1"/>
        <v>0</v>
      </c>
      <c r="G8" s="254"/>
      <c r="H8" s="254"/>
      <c r="I8" s="248"/>
      <c r="J8" s="189"/>
      <c r="K8" s="265"/>
      <c r="L8" s="265"/>
      <c r="M8" s="265"/>
      <c r="N8" s="265"/>
      <c r="O8" s="313"/>
      <c r="P8" s="313"/>
      <c r="Q8" s="313"/>
      <c r="R8" s="313"/>
      <c r="S8" s="313"/>
      <c r="T8" s="1"/>
    </row>
    <row r="9" spans="1:30" ht="30" customHeight="1" x14ac:dyDescent="0.2">
      <c r="B9" s="167" t="str">
        <f>B17</f>
        <v>ENTER NAME &amp;/or ROLE</v>
      </c>
      <c r="C9" s="180">
        <v>0</v>
      </c>
      <c r="D9" s="219">
        <f>F17</f>
        <v>0</v>
      </c>
      <c r="E9" s="305">
        <f t="shared" si="0"/>
        <v>0</v>
      </c>
      <c r="F9" s="218">
        <f t="shared" si="1"/>
        <v>0</v>
      </c>
      <c r="G9" s="254"/>
      <c r="H9" s="254"/>
      <c r="I9" s="248"/>
      <c r="J9" s="189"/>
      <c r="K9" s="265"/>
      <c r="L9" s="265"/>
      <c r="M9" s="265"/>
      <c r="N9" s="265"/>
      <c r="O9" s="313"/>
      <c r="P9" s="313"/>
      <c r="Q9" s="313"/>
      <c r="R9" s="313"/>
      <c r="S9" s="313"/>
      <c r="T9" s="1"/>
    </row>
    <row r="10" spans="1:30" x14ac:dyDescent="0.2">
      <c r="B10" s="144"/>
      <c r="O10" s="313"/>
      <c r="P10" s="313"/>
      <c r="Q10" s="313"/>
      <c r="R10" s="313"/>
      <c r="S10" s="313"/>
      <c r="T10" s="1"/>
    </row>
    <row r="11" spans="1:30" ht="13.35" customHeight="1" thickBot="1" x14ac:dyDescent="0.25">
      <c r="B11" s="144"/>
      <c r="C11" s="5"/>
      <c r="E11" s="5"/>
      <c r="F11" s="221"/>
      <c r="G11" s="221"/>
      <c r="H11" s="221"/>
      <c r="I11" s="221"/>
      <c r="J11" s="5"/>
      <c r="K11" s="227"/>
      <c r="L11" s="227"/>
      <c r="M11" s="227"/>
      <c r="N11" s="227"/>
      <c r="O11" s="314"/>
      <c r="P11" s="314"/>
      <c r="Q11" s="314"/>
      <c r="R11" s="314"/>
      <c r="S11" s="314"/>
      <c r="T11" s="8"/>
    </row>
    <row r="12" spans="1:30" s="145" customFormat="1" ht="25.35" customHeight="1" thickBot="1" x14ac:dyDescent="0.3">
      <c r="B12" s="197"/>
      <c r="C12" s="317" t="s">
        <v>3</v>
      </c>
      <c r="D12" s="317"/>
      <c r="E12" s="317"/>
      <c r="F12" s="317"/>
      <c r="G12" s="317"/>
      <c r="H12" s="317"/>
      <c r="I12" s="318"/>
      <c r="J12" s="319" t="s">
        <v>4</v>
      </c>
      <c r="K12" s="317"/>
      <c r="L12" s="317"/>
      <c r="M12" s="317"/>
      <c r="N12" s="318"/>
      <c r="O12" s="319" t="s">
        <v>5</v>
      </c>
      <c r="P12" s="317"/>
      <c r="Q12" s="317"/>
      <c r="R12" s="317"/>
      <c r="S12" s="318"/>
      <c r="T12" s="319" t="s">
        <v>6</v>
      </c>
      <c r="U12" s="317"/>
      <c r="V12" s="317"/>
      <c r="W12" s="317"/>
      <c r="X12" s="318"/>
      <c r="Y12" s="319" t="s">
        <v>7</v>
      </c>
      <c r="Z12" s="317"/>
      <c r="AA12" s="317"/>
      <c r="AB12" s="317"/>
      <c r="AC12" s="318"/>
      <c r="AD12" s="198" t="s">
        <v>8</v>
      </c>
    </row>
    <row r="13" spans="1:30" s="148" customFormat="1" ht="25.35" customHeight="1" x14ac:dyDescent="0.25">
      <c r="B13" s="146" t="s">
        <v>9</v>
      </c>
      <c r="C13" s="9" t="s">
        <v>10</v>
      </c>
      <c r="D13" s="147" t="s">
        <v>11</v>
      </c>
      <c r="E13" s="9" t="s">
        <v>12</v>
      </c>
      <c r="F13" s="225" t="s">
        <v>13</v>
      </c>
      <c r="G13" s="225" t="s">
        <v>14</v>
      </c>
      <c r="H13" s="225" t="s">
        <v>15</v>
      </c>
      <c r="I13" s="226" t="s">
        <v>16</v>
      </c>
      <c r="J13" s="12" t="s">
        <v>10</v>
      </c>
      <c r="K13" s="225" t="s">
        <v>13</v>
      </c>
      <c r="L13" s="225" t="s">
        <v>14</v>
      </c>
      <c r="M13" s="225" t="s">
        <v>15</v>
      </c>
      <c r="N13" s="226" t="s">
        <v>16</v>
      </c>
      <c r="O13" s="12" t="s">
        <v>10</v>
      </c>
      <c r="P13" s="225" t="s">
        <v>13</v>
      </c>
      <c r="Q13" s="225" t="s">
        <v>14</v>
      </c>
      <c r="R13" s="225" t="s">
        <v>15</v>
      </c>
      <c r="S13" s="226" t="s">
        <v>16</v>
      </c>
      <c r="T13" s="12" t="s">
        <v>10</v>
      </c>
      <c r="U13" s="10" t="s">
        <v>13</v>
      </c>
      <c r="V13" s="10" t="s">
        <v>14</v>
      </c>
      <c r="W13" s="10" t="s">
        <v>15</v>
      </c>
      <c r="X13" s="11" t="s">
        <v>16</v>
      </c>
      <c r="Y13" s="12" t="s">
        <v>10</v>
      </c>
      <c r="Z13" s="225" t="s">
        <v>13</v>
      </c>
      <c r="AA13" s="225" t="s">
        <v>14</v>
      </c>
      <c r="AB13" s="225" t="s">
        <v>15</v>
      </c>
      <c r="AC13" s="225" t="s">
        <v>16</v>
      </c>
      <c r="AD13" s="13"/>
    </row>
    <row r="14" spans="1:30" x14ac:dyDescent="0.2">
      <c r="B14" s="149" t="s">
        <v>17</v>
      </c>
      <c r="C14" s="14">
        <v>0</v>
      </c>
      <c r="D14" s="2">
        <v>0</v>
      </c>
      <c r="E14" s="15">
        <v>0</v>
      </c>
      <c r="F14" s="220">
        <v>0</v>
      </c>
      <c r="G14" s="221">
        <f>C14*F14</f>
        <v>0</v>
      </c>
      <c r="H14" s="221">
        <f>E14*G14</f>
        <v>0</v>
      </c>
      <c r="I14" s="222">
        <f>SUM(G14:H14)</f>
        <v>0</v>
      </c>
      <c r="J14" s="14">
        <v>0</v>
      </c>
      <c r="K14" s="220">
        <f>F14*1.03</f>
        <v>0</v>
      </c>
      <c r="L14" s="227">
        <f t="shared" ref="L14:L17" si="2">J14*K14</f>
        <v>0</v>
      </c>
      <c r="M14" s="227">
        <f>L14*$E$14</f>
        <v>0</v>
      </c>
      <c r="N14" s="228">
        <f>SUM(L14:M14)</f>
        <v>0</v>
      </c>
      <c r="O14" s="19">
        <v>0</v>
      </c>
      <c r="P14" s="220">
        <f t="shared" ref="P14:P17" si="3">K14*1.03</f>
        <v>0</v>
      </c>
      <c r="Q14" s="227">
        <f t="shared" ref="Q14:Q17" si="4">O14*P14</f>
        <v>0</v>
      </c>
      <c r="R14" s="227">
        <f>Q14*$E$14</f>
        <v>0</v>
      </c>
      <c r="S14" s="228">
        <f>SUM(Q14:R14)</f>
        <v>0</v>
      </c>
      <c r="T14" s="19">
        <v>0</v>
      </c>
      <c r="U14" s="220">
        <f>P14*1.03</f>
        <v>0</v>
      </c>
      <c r="V14" s="227">
        <f t="shared" ref="V14:V17" si="5">T14*U14</f>
        <v>0</v>
      </c>
      <c r="W14" s="227">
        <f>V14*$E$14</f>
        <v>0</v>
      </c>
      <c r="X14" s="228">
        <f>SUM(V14:W14)</f>
        <v>0</v>
      </c>
      <c r="Y14" s="19">
        <v>0</v>
      </c>
      <c r="Z14" s="220">
        <f t="shared" ref="Z14:Z17" si="6">U14*1.03</f>
        <v>0</v>
      </c>
      <c r="AA14" s="227">
        <f t="shared" ref="AA14:AA17" si="7">Y14*Z14</f>
        <v>0</v>
      </c>
      <c r="AB14" s="227">
        <f>AA14*$E$14</f>
        <v>0</v>
      </c>
      <c r="AC14" s="271">
        <f>SUM(AA14:AB14)</f>
        <v>0</v>
      </c>
      <c r="AD14" s="276">
        <f t="shared" ref="AD14:AD18" si="8">I14+N14+S14+X14+AC14</f>
        <v>0</v>
      </c>
    </row>
    <row r="15" spans="1:30" x14ac:dyDescent="0.2">
      <c r="B15" s="149" t="s">
        <v>17</v>
      </c>
      <c r="C15" s="14">
        <v>0</v>
      </c>
      <c r="D15" s="2">
        <v>0</v>
      </c>
      <c r="E15" s="15">
        <v>0</v>
      </c>
      <c r="F15" s="220">
        <v>0</v>
      </c>
      <c r="G15" s="221">
        <f>C15*F15</f>
        <v>0</v>
      </c>
      <c r="H15" s="221">
        <f>E15*G15</f>
        <v>0</v>
      </c>
      <c r="I15" s="222">
        <f t="shared" ref="I15:I17" si="9">SUM(G15:H15)</f>
        <v>0</v>
      </c>
      <c r="J15" s="14">
        <v>0</v>
      </c>
      <c r="K15" s="220">
        <f>F15*1.03</f>
        <v>0</v>
      </c>
      <c r="L15" s="227">
        <f t="shared" si="2"/>
        <v>0</v>
      </c>
      <c r="M15" s="227">
        <f>L15*$E$15</f>
        <v>0</v>
      </c>
      <c r="N15" s="228">
        <f t="shared" ref="N15:N17" si="10">SUM(L15:M15)</f>
        <v>0</v>
      </c>
      <c r="O15" s="19">
        <v>0</v>
      </c>
      <c r="P15" s="220">
        <f t="shared" si="3"/>
        <v>0</v>
      </c>
      <c r="Q15" s="227">
        <f t="shared" si="4"/>
        <v>0</v>
      </c>
      <c r="R15" s="227">
        <f>Q15*$E$15</f>
        <v>0</v>
      </c>
      <c r="S15" s="228">
        <f t="shared" ref="S15:S17" si="11">SUM(Q15:R15)</f>
        <v>0</v>
      </c>
      <c r="T15" s="19">
        <v>0</v>
      </c>
      <c r="U15" s="220">
        <f t="shared" ref="U15:U17" si="12">P15*1.03</f>
        <v>0</v>
      </c>
      <c r="V15" s="227">
        <f t="shared" si="5"/>
        <v>0</v>
      </c>
      <c r="W15" s="227">
        <f>V15*$E$15</f>
        <v>0</v>
      </c>
      <c r="X15" s="228">
        <f t="shared" ref="X15:X17" si="13">SUM(V15:W15)</f>
        <v>0</v>
      </c>
      <c r="Y15" s="19">
        <v>0</v>
      </c>
      <c r="Z15" s="220">
        <f t="shared" si="6"/>
        <v>0</v>
      </c>
      <c r="AA15" s="227">
        <f t="shared" si="7"/>
        <v>0</v>
      </c>
      <c r="AB15" s="227">
        <f>AA15*$E$15</f>
        <v>0</v>
      </c>
      <c r="AC15" s="271">
        <f t="shared" ref="AC15:AC17" si="14">SUM(AA15:AB15)</f>
        <v>0</v>
      </c>
      <c r="AD15" s="276">
        <f t="shared" si="8"/>
        <v>0</v>
      </c>
    </row>
    <row r="16" spans="1:30" x14ac:dyDescent="0.2">
      <c r="B16" s="149" t="s">
        <v>17</v>
      </c>
      <c r="C16" s="14">
        <v>0</v>
      </c>
      <c r="D16" s="2">
        <f t="shared" ref="D16:D17" si="15">C16*12</f>
        <v>0</v>
      </c>
      <c r="E16" s="15">
        <v>0</v>
      </c>
      <c r="F16" s="220">
        <v>0</v>
      </c>
      <c r="G16" s="221">
        <f>C16*F16</f>
        <v>0</v>
      </c>
      <c r="H16" s="221">
        <f>E16*G16</f>
        <v>0</v>
      </c>
      <c r="I16" s="222">
        <f t="shared" si="9"/>
        <v>0</v>
      </c>
      <c r="J16" s="14">
        <v>0</v>
      </c>
      <c r="K16" s="220">
        <f>F16*1.03</f>
        <v>0</v>
      </c>
      <c r="L16" s="227">
        <f t="shared" si="2"/>
        <v>0</v>
      </c>
      <c r="M16" s="227">
        <f>L16*$E$16</f>
        <v>0</v>
      </c>
      <c r="N16" s="228">
        <f t="shared" si="10"/>
        <v>0</v>
      </c>
      <c r="O16" s="19">
        <v>0</v>
      </c>
      <c r="P16" s="220">
        <f t="shared" si="3"/>
        <v>0</v>
      </c>
      <c r="Q16" s="227">
        <f t="shared" si="4"/>
        <v>0</v>
      </c>
      <c r="R16" s="227">
        <f>Q16*$E$16</f>
        <v>0</v>
      </c>
      <c r="S16" s="228">
        <f t="shared" si="11"/>
        <v>0</v>
      </c>
      <c r="T16" s="19">
        <v>0</v>
      </c>
      <c r="U16" s="220">
        <f t="shared" si="12"/>
        <v>0</v>
      </c>
      <c r="V16" s="227">
        <f t="shared" si="5"/>
        <v>0</v>
      </c>
      <c r="W16" s="227">
        <f>V16*$E$16</f>
        <v>0</v>
      </c>
      <c r="X16" s="228">
        <f t="shared" si="13"/>
        <v>0</v>
      </c>
      <c r="Y16" s="19">
        <v>0</v>
      </c>
      <c r="Z16" s="220">
        <f t="shared" si="6"/>
        <v>0</v>
      </c>
      <c r="AA16" s="227">
        <f t="shared" si="7"/>
        <v>0</v>
      </c>
      <c r="AB16" s="227">
        <f>AA16*$E$16</f>
        <v>0</v>
      </c>
      <c r="AC16" s="271">
        <f t="shared" si="14"/>
        <v>0</v>
      </c>
      <c r="AD16" s="276">
        <f t="shared" si="8"/>
        <v>0</v>
      </c>
    </row>
    <row r="17" spans="2:30" x14ac:dyDescent="0.2">
      <c r="B17" s="149" t="s">
        <v>17</v>
      </c>
      <c r="C17" s="14">
        <v>0</v>
      </c>
      <c r="D17" s="2">
        <f t="shared" si="15"/>
        <v>0</v>
      </c>
      <c r="E17" s="15">
        <v>0</v>
      </c>
      <c r="F17" s="220">
        <v>0</v>
      </c>
      <c r="G17" s="221">
        <f>C17*F17</f>
        <v>0</v>
      </c>
      <c r="H17" s="221">
        <f>E17*G17</f>
        <v>0</v>
      </c>
      <c r="I17" s="222">
        <f t="shared" si="9"/>
        <v>0</v>
      </c>
      <c r="J17" s="14">
        <v>0</v>
      </c>
      <c r="K17" s="220">
        <f>F17*1.03</f>
        <v>0</v>
      </c>
      <c r="L17" s="227">
        <f t="shared" si="2"/>
        <v>0</v>
      </c>
      <c r="M17" s="227">
        <f>L17*$E$17</f>
        <v>0</v>
      </c>
      <c r="N17" s="228">
        <f t="shared" si="10"/>
        <v>0</v>
      </c>
      <c r="O17" s="19">
        <v>0</v>
      </c>
      <c r="P17" s="220">
        <f t="shared" si="3"/>
        <v>0</v>
      </c>
      <c r="Q17" s="227">
        <f t="shared" si="4"/>
        <v>0</v>
      </c>
      <c r="R17" s="227">
        <f>Q17*$E$17</f>
        <v>0</v>
      </c>
      <c r="S17" s="228">
        <f t="shared" si="11"/>
        <v>0</v>
      </c>
      <c r="T17" s="19">
        <v>0</v>
      </c>
      <c r="U17" s="220">
        <f t="shared" si="12"/>
        <v>0</v>
      </c>
      <c r="V17" s="227">
        <f t="shared" si="5"/>
        <v>0</v>
      </c>
      <c r="W17" s="227">
        <f>V17*$E$17</f>
        <v>0</v>
      </c>
      <c r="X17" s="228">
        <f t="shared" si="13"/>
        <v>0</v>
      </c>
      <c r="Y17" s="19">
        <v>0</v>
      </c>
      <c r="Z17" s="220">
        <f t="shared" si="6"/>
        <v>0</v>
      </c>
      <c r="AA17" s="227">
        <f t="shared" si="7"/>
        <v>0</v>
      </c>
      <c r="AB17" s="227">
        <f>AA17*$E$17</f>
        <v>0</v>
      </c>
      <c r="AC17" s="271">
        <f t="shared" si="14"/>
        <v>0</v>
      </c>
      <c r="AD17" s="276">
        <f t="shared" si="8"/>
        <v>0</v>
      </c>
    </row>
    <row r="18" spans="2:30" ht="13.5" thickBot="1" x14ac:dyDescent="0.25">
      <c r="B18" s="199" t="s">
        <v>18</v>
      </c>
      <c r="C18" s="200"/>
      <c r="D18" s="201"/>
      <c r="E18" s="200"/>
      <c r="F18" s="223"/>
      <c r="G18" s="223">
        <f>SUM(G14:G17)</f>
        <v>0</v>
      </c>
      <c r="H18" s="223">
        <f>SUM(H14:H17)</f>
        <v>0</v>
      </c>
      <c r="I18" s="224">
        <f>SUM(I14:I17)</f>
        <v>0</v>
      </c>
      <c r="J18" s="202"/>
      <c r="K18" s="229"/>
      <c r="L18" s="229">
        <f>SUM(L14:L17)</f>
        <v>0</v>
      </c>
      <c r="M18" s="229">
        <f>SUM(M14:M17)</f>
        <v>0</v>
      </c>
      <c r="N18" s="229">
        <f>SUM(N14:N17)</f>
        <v>0</v>
      </c>
      <c r="O18" s="202"/>
      <c r="P18" s="229"/>
      <c r="Q18" s="229">
        <f>SUM(Q14:Q17)</f>
        <v>0</v>
      </c>
      <c r="R18" s="229">
        <f>SUM(R14:R17)</f>
        <v>0</v>
      </c>
      <c r="S18" s="229">
        <f>SUM(S14:S17)</f>
        <v>0</v>
      </c>
      <c r="T18" s="294"/>
      <c r="U18" s="229"/>
      <c r="V18" s="229">
        <f>SUM(V14:V17)</f>
        <v>0</v>
      </c>
      <c r="W18" s="229">
        <f>SUM(W14:W17)</f>
        <v>0</v>
      </c>
      <c r="X18" s="229">
        <f>SUM(X14:X17)</f>
        <v>0</v>
      </c>
      <c r="Y18" s="202"/>
      <c r="Z18" s="229"/>
      <c r="AA18" s="229">
        <f>SUM(AA14:AA17)</f>
        <v>0</v>
      </c>
      <c r="AB18" s="229">
        <f>SUM(AB14:AB17)</f>
        <v>0</v>
      </c>
      <c r="AC18" s="229">
        <f>SUM(AC14:AC17)</f>
        <v>0</v>
      </c>
      <c r="AD18" s="277">
        <f t="shared" si="8"/>
        <v>0</v>
      </c>
    </row>
    <row r="19" spans="2:30" s="145" customFormat="1" ht="20.100000000000001" customHeight="1" thickBot="1" x14ac:dyDescent="0.3">
      <c r="B19" s="206"/>
      <c r="C19" s="324" t="s">
        <v>19</v>
      </c>
      <c r="D19" s="324"/>
      <c r="E19" s="324"/>
      <c r="F19" s="324"/>
      <c r="G19" s="324"/>
      <c r="H19" s="324"/>
      <c r="I19" s="325"/>
      <c r="J19" s="323" t="s">
        <v>20</v>
      </c>
      <c r="K19" s="324"/>
      <c r="L19" s="324"/>
      <c r="M19" s="324"/>
      <c r="N19" s="325"/>
      <c r="O19" s="323" t="s">
        <v>21</v>
      </c>
      <c r="P19" s="324"/>
      <c r="Q19" s="324"/>
      <c r="R19" s="324"/>
      <c r="S19" s="325"/>
      <c r="T19" s="326" t="s">
        <v>22</v>
      </c>
      <c r="U19" s="327"/>
      <c r="V19" s="327"/>
      <c r="W19" s="327"/>
      <c r="X19" s="328"/>
      <c r="Y19" s="323" t="s">
        <v>23</v>
      </c>
      <c r="Z19" s="324"/>
      <c r="AA19" s="324"/>
      <c r="AB19" s="324"/>
      <c r="AC19" s="325"/>
      <c r="AD19" s="278"/>
    </row>
    <row r="20" spans="2:30" s="148" customFormat="1" ht="25.35" customHeight="1" x14ac:dyDescent="0.25">
      <c r="B20" s="146" t="s">
        <v>9</v>
      </c>
      <c r="C20" s="9" t="s">
        <v>10</v>
      </c>
      <c r="D20" s="147" t="s">
        <v>11</v>
      </c>
      <c r="E20" s="9" t="s">
        <v>12</v>
      </c>
      <c r="F20" s="225" t="s">
        <v>13</v>
      </c>
      <c r="G20" s="225" t="s">
        <v>14</v>
      </c>
      <c r="H20" s="225" t="s">
        <v>15</v>
      </c>
      <c r="I20" s="226" t="s">
        <v>16</v>
      </c>
      <c r="J20" s="12" t="s">
        <v>10</v>
      </c>
      <c r="K20" s="225" t="s">
        <v>13</v>
      </c>
      <c r="L20" s="225" t="s">
        <v>14</v>
      </c>
      <c r="M20" s="225" t="s">
        <v>15</v>
      </c>
      <c r="N20" s="226" t="s">
        <v>16</v>
      </c>
      <c r="O20" s="12" t="s">
        <v>10</v>
      </c>
      <c r="P20" s="225" t="s">
        <v>13</v>
      </c>
      <c r="Q20" s="225" t="s">
        <v>14</v>
      </c>
      <c r="R20" s="225" t="s">
        <v>15</v>
      </c>
      <c r="S20" s="226" t="s">
        <v>16</v>
      </c>
      <c r="T20" s="295">
        <v>0</v>
      </c>
      <c r="U20" s="225" t="s">
        <v>13</v>
      </c>
      <c r="V20" s="225" t="s">
        <v>14</v>
      </c>
      <c r="W20" s="225" t="s">
        <v>15</v>
      </c>
      <c r="X20" s="226" t="s">
        <v>16</v>
      </c>
      <c r="Y20" s="12">
        <v>0</v>
      </c>
      <c r="Z20" s="225" t="s">
        <v>13</v>
      </c>
      <c r="AA20" s="225" t="s">
        <v>14</v>
      </c>
      <c r="AB20" s="225" t="s">
        <v>15</v>
      </c>
      <c r="AC20" s="225" t="s">
        <v>16</v>
      </c>
      <c r="AD20" s="279"/>
    </row>
    <row r="21" spans="2:30" x14ac:dyDescent="0.2">
      <c r="B21" s="149" t="s">
        <v>17</v>
      </c>
      <c r="C21" s="14">
        <v>0</v>
      </c>
      <c r="D21" s="2">
        <f>C21*12</f>
        <v>0</v>
      </c>
      <c r="E21" s="15">
        <v>0</v>
      </c>
      <c r="F21" s="256">
        <v>0</v>
      </c>
      <c r="G21" s="221">
        <f>C21*F21</f>
        <v>0</v>
      </c>
      <c r="H21" s="221">
        <f>E21*G21</f>
        <v>0</v>
      </c>
      <c r="I21" s="222">
        <f>SUM(G21:H21)</f>
        <v>0</v>
      </c>
      <c r="J21" s="14">
        <v>0</v>
      </c>
      <c r="K21" s="220">
        <f>F21*1.03</f>
        <v>0</v>
      </c>
      <c r="L21" s="227">
        <f>J21*K21</f>
        <v>0</v>
      </c>
      <c r="M21" s="227">
        <f>L21*$E$21</f>
        <v>0</v>
      </c>
      <c r="N21" s="228">
        <f>SUM(L21:M21)</f>
        <v>0</v>
      </c>
      <c r="O21" s="19">
        <v>0</v>
      </c>
      <c r="P21" s="220">
        <f>K21*1.03</f>
        <v>0</v>
      </c>
      <c r="Q21" s="227">
        <f t="shared" ref="Q21:Q24" si="16">O21*P21</f>
        <v>0</v>
      </c>
      <c r="R21" s="227">
        <f t="shared" ref="R21:R24" si="17">Q21*$E$21</f>
        <v>0</v>
      </c>
      <c r="S21" s="228">
        <f>SUM(Q21:R21)</f>
        <v>0</v>
      </c>
      <c r="T21" s="19">
        <v>0</v>
      </c>
      <c r="U21" s="220">
        <f>P21*1.03</f>
        <v>0</v>
      </c>
      <c r="V21" s="227">
        <f t="shared" ref="V21:V24" si="18">T21*U21</f>
        <v>0</v>
      </c>
      <c r="W21" s="227">
        <f>V21*$E$21</f>
        <v>0</v>
      </c>
      <c r="X21" s="228">
        <f>SUM(V21:W21)</f>
        <v>0</v>
      </c>
      <c r="Y21" s="19">
        <v>0</v>
      </c>
      <c r="Z21" s="220">
        <f>U21*1.03</f>
        <v>0</v>
      </c>
      <c r="AA21" s="227">
        <f t="shared" ref="AA21:AA24" si="19">Y21*Z21</f>
        <v>0</v>
      </c>
      <c r="AB21" s="227">
        <f>AA21*$E$21</f>
        <v>0</v>
      </c>
      <c r="AC21" s="271">
        <f>SUM(AA21:AB21)</f>
        <v>0</v>
      </c>
      <c r="AD21" s="276">
        <f t="shared" ref="AD21:AD25" si="20">I21+N21+S21+X21+AC21</f>
        <v>0</v>
      </c>
    </row>
    <row r="22" spans="2:30" x14ac:dyDescent="0.2">
      <c r="B22" s="149" t="s">
        <v>17</v>
      </c>
      <c r="C22" s="14">
        <v>0</v>
      </c>
      <c r="D22" s="2">
        <f t="shared" ref="D22:D24" si="21">C22*12</f>
        <v>0</v>
      </c>
      <c r="E22" s="15">
        <v>0</v>
      </c>
      <c r="F22" s="256">
        <v>0</v>
      </c>
      <c r="G22" s="221">
        <f>C22*F22</f>
        <v>0</v>
      </c>
      <c r="H22" s="221">
        <f>E22*G22</f>
        <v>0</v>
      </c>
      <c r="I22" s="222">
        <f t="shared" ref="I22:I24" si="22">SUM(G22:H22)</f>
        <v>0</v>
      </c>
      <c r="J22" s="14">
        <v>0</v>
      </c>
      <c r="K22" s="220">
        <f>F22*1.03</f>
        <v>0</v>
      </c>
      <c r="L22" s="227">
        <f t="shared" ref="L22:L24" si="23">J22*K22</f>
        <v>0</v>
      </c>
      <c r="M22" s="227">
        <f>L22*$E$22</f>
        <v>0</v>
      </c>
      <c r="N22" s="228">
        <f t="shared" ref="N22:N24" si="24">SUM(L22:M22)</f>
        <v>0</v>
      </c>
      <c r="O22" s="19">
        <v>0</v>
      </c>
      <c r="P22" s="220">
        <f t="shared" ref="P22:P24" si="25">K22*1.03</f>
        <v>0</v>
      </c>
      <c r="Q22" s="227">
        <f t="shared" si="16"/>
        <v>0</v>
      </c>
      <c r="R22" s="227">
        <f t="shared" si="17"/>
        <v>0</v>
      </c>
      <c r="S22" s="228">
        <f t="shared" ref="S22:S24" si="26">SUM(Q22:R22)</f>
        <v>0</v>
      </c>
      <c r="T22" s="19">
        <v>0</v>
      </c>
      <c r="U22" s="220">
        <f t="shared" ref="U22:U24" si="27">P22*1.03</f>
        <v>0</v>
      </c>
      <c r="V22" s="227">
        <f t="shared" si="18"/>
        <v>0</v>
      </c>
      <c r="W22" s="227">
        <f>V22*$E$22</f>
        <v>0</v>
      </c>
      <c r="X22" s="228">
        <f>SUM(V22:W22)</f>
        <v>0</v>
      </c>
      <c r="Y22" s="19">
        <v>0</v>
      </c>
      <c r="Z22" s="220">
        <f t="shared" ref="Z22:Z24" si="28">U22*1.03</f>
        <v>0</v>
      </c>
      <c r="AA22" s="227">
        <f t="shared" si="19"/>
        <v>0</v>
      </c>
      <c r="AB22" s="227">
        <f>AA22*$E$22</f>
        <v>0</v>
      </c>
      <c r="AC22" s="271">
        <f t="shared" ref="AC22:AC24" si="29">SUM(AA22:AB22)</f>
        <v>0</v>
      </c>
      <c r="AD22" s="276">
        <f t="shared" si="20"/>
        <v>0</v>
      </c>
    </row>
    <row r="23" spans="2:30" x14ac:dyDescent="0.2">
      <c r="B23" s="149" t="s">
        <v>17</v>
      </c>
      <c r="C23" s="14">
        <v>0</v>
      </c>
      <c r="D23" s="2">
        <f t="shared" si="21"/>
        <v>0</v>
      </c>
      <c r="E23" s="15">
        <v>0</v>
      </c>
      <c r="F23" s="256">
        <v>0</v>
      </c>
      <c r="G23" s="221">
        <f>C23*F23</f>
        <v>0</v>
      </c>
      <c r="H23" s="221">
        <f>E23*G23</f>
        <v>0</v>
      </c>
      <c r="I23" s="222">
        <f t="shared" si="22"/>
        <v>0</v>
      </c>
      <c r="J23" s="14">
        <v>0</v>
      </c>
      <c r="K23" s="220">
        <f>F23*1.03</f>
        <v>0</v>
      </c>
      <c r="L23" s="227">
        <f t="shared" si="23"/>
        <v>0</v>
      </c>
      <c r="M23" s="227">
        <f>L23*$E$23</f>
        <v>0</v>
      </c>
      <c r="N23" s="228">
        <f t="shared" si="24"/>
        <v>0</v>
      </c>
      <c r="O23" s="19">
        <v>0</v>
      </c>
      <c r="P23" s="220">
        <f t="shared" si="25"/>
        <v>0</v>
      </c>
      <c r="Q23" s="227">
        <f t="shared" si="16"/>
        <v>0</v>
      </c>
      <c r="R23" s="227">
        <f t="shared" si="17"/>
        <v>0</v>
      </c>
      <c r="S23" s="228">
        <f t="shared" si="26"/>
        <v>0</v>
      </c>
      <c r="T23" s="19">
        <v>0</v>
      </c>
      <c r="U23" s="220">
        <f t="shared" si="27"/>
        <v>0</v>
      </c>
      <c r="V23" s="227">
        <f t="shared" si="18"/>
        <v>0</v>
      </c>
      <c r="W23" s="227">
        <f>V23*$E$23</f>
        <v>0</v>
      </c>
      <c r="X23" s="228">
        <f t="shared" ref="X23:X24" si="30">SUM(V23:W23)</f>
        <v>0</v>
      </c>
      <c r="Y23" s="19">
        <v>0</v>
      </c>
      <c r="Z23" s="220">
        <f t="shared" si="28"/>
        <v>0</v>
      </c>
      <c r="AA23" s="227">
        <f t="shared" si="19"/>
        <v>0</v>
      </c>
      <c r="AB23" s="227">
        <f>AA23*$E$23</f>
        <v>0</v>
      </c>
      <c r="AC23" s="271">
        <f>SUM(AA23:AB23)</f>
        <v>0</v>
      </c>
      <c r="AD23" s="276">
        <f t="shared" si="20"/>
        <v>0</v>
      </c>
    </row>
    <row r="24" spans="2:30" x14ac:dyDescent="0.2">
      <c r="B24" s="149" t="s">
        <v>17</v>
      </c>
      <c r="C24" s="14">
        <v>0</v>
      </c>
      <c r="D24" s="2">
        <f t="shared" si="21"/>
        <v>0</v>
      </c>
      <c r="E24" s="15">
        <v>0</v>
      </c>
      <c r="F24" s="256">
        <v>0</v>
      </c>
      <c r="G24" s="221">
        <f>C24*F24</f>
        <v>0</v>
      </c>
      <c r="H24" s="221">
        <f>E24*G24</f>
        <v>0</v>
      </c>
      <c r="I24" s="222">
        <f t="shared" si="22"/>
        <v>0</v>
      </c>
      <c r="J24" s="14">
        <v>0</v>
      </c>
      <c r="K24" s="220">
        <f>F24*1.03</f>
        <v>0</v>
      </c>
      <c r="L24" s="227">
        <f t="shared" si="23"/>
        <v>0</v>
      </c>
      <c r="M24" s="227">
        <f>L24*$E$24</f>
        <v>0</v>
      </c>
      <c r="N24" s="228">
        <f t="shared" si="24"/>
        <v>0</v>
      </c>
      <c r="O24" s="19">
        <v>0</v>
      </c>
      <c r="P24" s="220">
        <f t="shared" si="25"/>
        <v>0</v>
      </c>
      <c r="Q24" s="227">
        <f t="shared" si="16"/>
        <v>0</v>
      </c>
      <c r="R24" s="227">
        <f t="shared" si="17"/>
        <v>0</v>
      </c>
      <c r="S24" s="228">
        <f t="shared" si="26"/>
        <v>0</v>
      </c>
      <c r="T24" s="19">
        <v>0</v>
      </c>
      <c r="U24" s="220">
        <f t="shared" si="27"/>
        <v>0</v>
      </c>
      <c r="V24" s="227">
        <f t="shared" si="18"/>
        <v>0</v>
      </c>
      <c r="W24" s="227">
        <f>V24*$E$24</f>
        <v>0</v>
      </c>
      <c r="X24" s="228">
        <f t="shared" si="30"/>
        <v>0</v>
      </c>
      <c r="Y24" s="19">
        <v>0</v>
      </c>
      <c r="Z24" s="220">
        <f t="shared" si="28"/>
        <v>0</v>
      </c>
      <c r="AA24" s="227">
        <f t="shared" si="19"/>
        <v>0</v>
      </c>
      <c r="AB24" s="227">
        <f>AA24*$E$24</f>
        <v>0</v>
      </c>
      <c r="AC24" s="271">
        <f t="shared" si="29"/>
        <v>0</v>
      </c>
      <c r="AD24" s="276">
        <f t="shared" si="20"/>
        <v>0</v>
      </c>
    </row>
    <row r="25" spans="2:30" ht="13.5" thickBot="1" x14ac:dyDescent="0.25">
      <c r="B25" s="207" t="s">
        <v>24</v>
      </c>
      <c r="C25" s="208"/>
      <c r="D25" s="209"/>
      <c r="E25" s="208"/>
      <c r="F25" s="257"/>
      <c r="G25" s="257">
        <f>SUM(G21:G24)</f>
        <v>0</v>
      </c>
      <c r="H25" s="257">
        <f>SUM(H21:H24)</f>
        <v>0</v>
      </c>
      <c r="I25" s="250">
        <f>SUM(I21:I24)</f>
        <v>0</v>
      </c>
      <c r="J25" s="210"/>
      <c r="K25" s="230"/>
      <c r="L25" s="230">
        <f>SUM(L21:L24)</f>
        <v>0</v>
      </c>
      <c r="M25" s="230">
        <f>SUM(M21:M24)</f>
        <v>0</v>
      </c>
      <c r="N25" s="230">
        <f>SUM(N21:N24)</f>
        <v>0</v>
      </c>
      <c r="O25" s="210"/>
      <c r="P25" s="230"/>
      <c r="Q25" s="230">
        <f>SUM(Q21:Q24)</f>
        <v>0</v>
      </c>
      <c r="R25" s="230">
        <f>SUM(R21:R24)</f>
        <v>0</v>
      </c>
      <c r="S25" s="230">
        <f>SUM(S21:S24)</f>
        <v>0</v>
      </c>
      <c r="T25" s="296"/>
      <c r="U25" s="230"/>
      <c r="V25" s="230">
        <f>SUM(V21:V24)</f>
        <v>0</v>
      </c>
      <c r="W25" s="230">
        <f>SUM(W21:W24)</f>
        <v>0</v>
      </c>
      <c r="X25" s="230">
        <f>SUM(X21:X24)</f>
        <v>0</v>
      </c>
      <c r="Y25" s="210"/>
      <c r="Z25" s="230"/>
      <c r="AA25" s="230">
        <f>SUM(AA21:AA24)</f>
        <v>0</v>
      </c>
      <c r="AB25" s="230">
        <f>SUM(AB21:AB24)</f>
        <v>0</v>
      </c>
      <c r="AC25" s="230">
        <f>SUM(AC21:AC24)</f>
        <v>0</v>
      </c>
      <c r="AD25" s="280">
        <f t="shared" si="20"/>
        <v>0</v>
      </c>
    </row>
    <row r="26" spans="2:30" s="145" customFormat="1" ht="20.100000000000001" customHeight="1" thickBot="1" x14ac:dyDescent="0.3">
      <c r="B26" s="211"/>
      <c r="C26" s="321" t="s">
        <v>106</v>
      </c>
      <c r="D26" s="329"/>
      <c r="E26" s="329"/>
      <c r="F26" s="329"/>
      <c r="G26" s="329"/>
      <c r="H26" s="329"/>
      <c r="I26" s="330"/>
      <c r="J26" s="320" t="s">
        <v>107</v>
      </c>
      <c r="K26" s="321"/>
      <c r="L26" s="321"/>
      <c r="M26" s="321"/>
      <c r="N26" s="322"/>
      <c r="O26" s="320" t="s">
        <v>108</v>
      </c>
      <c r="P26" s="321"/>
      <c r="Q26" s="321"/>
      <c r="R26" s="321"/>
      <c r="S26" s="322"/>
      <c r="T26" s="331" t="s">
        <v>109</v>
      </c>
      <c r="U26" s="332"/>
      <c r="V26" s="332"/>
      <c r="W26" s="332"/>
      <c r="X26" s="333"/>
      <c r="Y26" s="320" t="s">
        <v>110</v>
      </c>
      <c r="Z26" s="321"/>
      <c r="AA26" s="321"/>
      <c r="AB26" s="321"/>
      <c r="AC26" s="322"/>
      <c r="AD26" s="281"/>
    </row>
    <row r="27" spans="2:30" s="148" customFormat="1" ht="25.35" customHeight="1" x14ac:dyDescent="0.25">
      <c r="B27" s="146" t="s">
        <v>25</v>
      </c>
      <c r="C27" s="9" t="s">
        <v>10</v>
      </c>
      <c r="D27" s="147" t="s">
        <v>11</v>
      </c>
      <c r="E27" s="9" t="s">
        <v>12</v>
      </c>
      <c r="F27" s="225" t="s">
        <v>13</v>
      </c>
      <c r="G27" s="225" t="s">
        <v>14</v>
      </c>
      <c r="H27" s="225" t="s">
        <v>15</v>
      </c>
      <c r="I27" s="226" t="s">
        <v>16</v>
      </c>
      <c r="J27" s="12" t="s">
        <v>10</v>
      </c>
      <c r="K27" s="225" t="s">
        <v>13</v>
      </c>
      <c r="L27" s="225" t="s">
        <v>14</v>
      </c>
      <c r="M27" s="225" t="s">
        <v>15</v>
      </c>
      <c r="N27" s="226" t="s">
        <v>16</v>
      </c>
      <c r="O27" s="12" t="s">
        <v>10</v>
      </c>
      <c r="P27" s="225" t="s">
        <v>13</v>
      </c>
      <c r="Q27" s="225" t="s">
        <v>14</v>
      </c>
      <c r="R27" s="225" t="s">
        <v>15</v>
      </c>
      <c r="S27" s="226" t="s">
        <v>16</v>
      </c>
      <c r="T27" s="295" t="s">
        <v>10</v>
      </c>
      <c r="U27" s="225" t="s">
        <v>13</v>
      </c>
      <c r="V27" s="225" t="s">
        <v>14</v>
      </c>
      <c r="W27" s="225" t="s">
        <v>15</v>
      </c>
      <c r="X27" s="226" t="s">
        <v>16</v>
      </c>
      <c r="Y27" s="12" t="s">
        <v>10</v>
      </c>
      <c r="Z27" s="225" t="s">
        <v>13</v>
      </c>
      <c r="AA27" s="225" t="s">
        <v>14</v>
      </c>
      <c r="AB27" s="225" t="s">
        <v>15</v>
      </c>
      <c r="AC27" s="225" t="s">
        <v>16</v>
      </c>
      <c r="AD27" s="279"/>
    </row>
    <row r="28" spans="2:30" x14ac:dyDescent="0.2">
      <c r="B28" s="149" t="s">
        <v>17</v>
      </c>
      <c r="C28" s="14">
        <v>0</v>
      </c>
      <c r="D28" s="2">
        <v>0</v>
      </c>
      <c r="E28" s="15">
        <v>0</v>
      </c>
      <c r="F28" s="220">
        <v>0</v>
      </c>
      <c r="G28" s="221">
        <f t="shared" ref="G28:G33" si="31">C28*F28</f>
        <v>0</v>
      </c>
      <c r="H28" s="221">
        <f t="shared" ref="H28:H33" si="32">E28*G28</f>
        <v>0</v>
      </c>
      <c r="I28" s="222">
        <f>SUM(G28:H28)</f>
        <v>0</v>
      </c>
      <c r="J28" s="14">
        <v>0</v>
      </c>
      <c r="K28" s="220">
        <f t="shared" ref="K28:K33" si="33">F28*1.03</f>
        <v>0</v>
      </c>
      <c r="L28" s="227">
        <f t="shared" ref="L28:L33" si="34">J28*K28</f>
        <v>0</v>
      </c>
      <c r="M28" s="227">
        <f>L28*$E$28</f>
        <v>0</v>
      </c>
      <c r="N28" s="228">
        <f>SUM(L28:M28)</f>
        <v>0</v>
      </c>
      <c r="O28" s="19">
        <v>0</v>
      </c>
      <c r="P28" s="220">
        <f t="shared" ref="P28:P33" si="35">K28*1.03</f>
        <v>0</v>
      </c>
      <c r="Q28" s="227">
        <f t="shared" ref="Q28:Q33" si="36">O28*P28</f>
        <v>0</v>
      </c>
      <c r="R28" s="227">
        <f>Q28*$E$28</f>
        <v>0</v>
      </c>
      <c r="S28" s="228">
        <f>SUM(Q28:R28)</f>
        <v>0</v>
      </c>
      <c r="T28" s="293">
        <v>0.09</v>
      </c>
      <c r="U28" s="220">
        <f>P28*1.03</f>
        <v>0</v>
      </c>
      <c r="V28" s="227">
        <f t="shared" ref="V28:V33" si="37">T28*U28</f>
        <v>0</v>
      </c>
      <c r="W28" s="227">
        <f>V28*$E$28</f>
        <v>0</v>
      </c>
      <c r="X28" s="228">
        <f>SUM(V28:W28)</f>
        <v>0</v>
      </c>
      <c r="Y28" s="19">
        <v>0</v>
      </c>
      <c r="Z28" s="220">
        <f>U28*1.03</f>
        <v>0</v>
      </c>
      <c r="AA28" s="227">
        <f t="shared" ref="AA28:AA33" si="38">Y28*Z28</f>
        <v>0</v>
      </c>
      <c r="AB28" s="227">
        <f>AA28*$E$28</f>
        <v>0</v>
      </c>
      <c r="AC28" s="271">
        <f>SUM(AA28:AB28)</f>
        <v>0</v>
      </c>
      <c r="AD28" s="276">
        <f t="shared" ref="AD28:AD35" si="39">I28+N28+S28+X28+AC28</f>
        <v>0</v>
      </c>
    </row>
    <row r="29" spans="2:30" x14ac:dyDescent="0.2">
      <c r="B29" s="149" t="s">
        <v>17</v>
      </c>
      <c r="C29" s="14">
        <v>0</v>
      </c>
      <c r="D29" s="2">
        <f t="shared" ref="D29:D33" si="40">C29*12</f>
        <v>0</v>
      </c>
      <c r="E29" s="15">
        <v>0</v>
      </c>
      <c r="F29" s="220">
        <v>0</v>
      </c>
      <c r="G29" s="221">
        <f t="shared" si="31"/>
        <v>0</v>
      </c>
      <c r="H29" s="221">
        <f t="shared" si="32"/>
        <v>0</v>
      </c>
      <c r="I29" s="222">
        <f t="shared" ref="I29:I32" si="41">SUM(G29:H29)</f>
        <v>0</v>
      </c>
      <c r="J29" s="14">
        <v>0</v>
      </c>
      <c r="K29" s="220">
        <f t="shared" si="33"/>
        <v>0</v>
      </c>
      <c r="L29" s="227">
        <f t="shared" si="34"/>
        <v>0</v>
      </c>
      <c r="M29" s="227">
        <f>L29*$E$29</f>
        <v>0</v>
      </c>
      <c r="N29" s="228">
        <f t="shared" ref="N29:N33" si="42">SUM(L29:M29)</f>
        <v>0</v>
      </c>
      <c r="O29" s="19">
        <v>0</v>
      </c>
      <c r="P29" s="220">
        <f t="shared" si="35"/>
        <v>0</v>
      </c>
      <c r="Q29" s="227">
        <f t="shared" si="36"/>
        <v>0</v>
      </c>
      <c r="R29" s="227">
        <f>Q29*$E$29</f>
        <v>0</v>
      </c>
      <c r="S29" s="228">
        <f t="shared" ref="S29:S33" si="43">SUM(Q29:R29)</f>
        <v>0</v>
      </c>
      <c r="T29" s="293">
        <v>0</v>
      </c>
      <c r="U29" s="220">
        <f t="shared" ref="U29:U33" si="44">P29*1.03</f>
        <v>0</v>
      </c>
      <c r="V29" s="227">
        <f t="shared" si="37"/>
        <v>0</v>
      </c>
      <c r="W29" s="227">
        <f>V29*$E$29</f>
        <v>0</v>
      </c>
      <c r="X29" s="228">
        <f t="shared" ref="X29:X33" si="45">SUM(V29:W29)</f>
        <v>0</v>
      </c>
      <c r="Y29" s="19">
        <v>0</v>
      </c>
      <c r="Z29" s="220">
        <f t="shared" ref="Z29:Z33" si="46">U29*1.03</f>
        <v>0</v>
      </c>
      <c r="AA29" s="227">
        <f t="shared" si="38"/>
        <v>0</v>
      </c>
      <c r="AB29" s="227">
        <f>AA29*$E$29</f>
        <v>0</v>
      </c>
      <c r="AC29" s="271">
        <f t="shared" ref="AC29:AC33" si="47">SUM(AA29:AB29)</f>
        <v>0</v>
      </c>
      <c r="AD29" s="276">
        <f t="shared" si="39"/>
        <v>0</v>
      </c>
    </row>
    <row r="30" spans="2:30" x14ac:dyDescent="0.2">
      <c r="B30" s="149" t="s">
        <v>17</v>
      </c>
      <c r="C30" s="14">
        <v>0</v>
      </c>
      <c r="D30" s="2">
        <f t="shared" si="40"/>
        <v>0</v>
      </c>
      <c r="E30" s="15">
        <v>0</v>
      </c>
      <c r="F30" s="220">
        <v>0</v>
      </c>
      <c r="G30" s="221">
        <f t="shared" si="31"/>
        <v>0</v>
      </c>
      <c r="H30" s="221">
        <f t="shared" si="32"/>
        <v>0</v>
      </c>
      <c r="I30" s="222">
        <f t="shared" si="41"/>
        <v>0</v>
      </c>
      <c r="J30" s="14">
        <v>0</v>
      </c>
      <c r="K30" s="220">
        <f t="shared" si="33"/>
        <v>0</v>
      </c>
      <c r="L30" s="227">
        <f t="shared" si="34"/>
        <v>0</v>
      </c>
      <c r="M30" s="227">
        <f>L30*$E$30</f>
        <v>0</v>
      </c>
      <c r="N30" s="228">
        <f t="shared" si="42"/>
        <v>0</v>
      </c>
      <c r="O30" s="19">
        <v>0</v>
      </c>
      <c r="P30" s="220">
        <f t="shared" si="35"/>
        <v>0</v>
      </c>
      <c r="Q30" s="227">
        <f t="shared" si="36"/>
        <v>0</v>
      </c>
      <c r="R30" s="227">
        <f>Q30*$E$30</f>
        <v>0</v>
      </c>
      <c r="S30" s="228">
        <f t="shared" si="43"/>
        <v>0</v>
      </c>
      <c r="T30" s="293">
        <v>0</v>
      </c>
      <c r="U30" s="220">
        <f t="shared" si="44"/>
        <v>0</v>
      </c>
      <c r="V30" s="227">
        <f t="shared" si="37"/>
        <v>0</v>
      </c>
      <c r="W30" s="227">
        <f>V30*$E$30</f>
        <v>0</v>
      </c>
      <c r="X30" s="228">
        <f t="shared" si="45"/>
        <v>0</v>
      </c>
      <c r="Y30" s="19">
        <v>0</v>
      </c>
      <c r="Z30" s="220">
        <f t="shared" si="46"/>
        <v>0</v>
      </c>
      <c r="AA30" s="227">
        <f t="shared" si="38"/>
        <v>0</v>
      </c>
      <c r="AB30" s="227">
        <f>AA30*$E$30</f>
        <v>0</v>
      </c>
      <c r="AC30" s="271">
        <f t="shared" si="47"/>
        <v>0</v>
      </c>
      <c r="AD30" s="276">
        <f t="shared" si="39"/>
        <v>0</v>
      </c>
    </row>
    <row r="31" spans="2:30" x14ac:dyDescent="0.2">
      <c r="B31" s="149" t="s">
        <v>17</v>
      </c>
      <c r="C31" s="14">
        <v>0</v>
      </c>
      <c r="D31" s="2">
        <f t="shared" si="40"/>
        <v>0</v>
      </c>
      <c r="E31" s="15">
        <v>0</v>
      </c>
      <c r="F31" s="220">
        <v>0</v>
      </c>
      <c r="G31" s="221">
        <f t="shared" si="31"/>
        <v>0</v>
      </c>
      <c r="H31" s="221">
        <f t="shared" si="32"/>
        <v>0</v>
      </c>
      <c r="I31" s="222">
        <f t="shared" si="41"/>
        <v>0</v>
      </c>
      <c r="J31" s="14">
        <v>0</v>
      </c>
      <c r="K31" s="220">
        <f t="shared" si="33"/>
        <v>0</v>
      </c>
      <c r="L31" s="227">
        <f t="shared" si="34"/>
        <v>0</v>
      </c>
      <c r="M31" s="227">
        <f>L31*$E$31</f>
        <v>0</v>
      </c>
      <c r="N31" s="228">
        <f t="shared" si="42"/>
        <v>0</v>
      </c>
      <c r="O31" s="19">
        <v>0</v>
      </c>
      <c r="P31" s="220">
        <f t="shared" si="35"/>
        <v>0</v>
      </c>
      <c r="Q31" s="227">
        <f t="shared" si="36"/>
        <v>0</v>
      </c>
      <c r="R31" s="227">
        <f>Q31*$E$31</f>
        <v>0</v>
      </c>
      <c r="S31" s="228">
        <f t="shared" si="43"/>
        <v>0</v>
      </c>
      <c r="T31" s="293">
        <v>0</v>
      </c>
      <c r="U31" s="220">
        <f t="shared" si="44"/>
        <v>0</v>
      </c>
      <c r="V31" s="227">
        <f t="shared" si="37"/>
        <v>0</v>
      </c>
      <c r="W31" s="227">
        <f>V31*$E$31</f>
        <v>0</v>
      </c>
      <c r="X31" s="228">
        <f t="shared" si="45"/>
        <v>0</v>
      </c>
      <c r="Y31" s="19">
        <v>0</v>
      </c>
      <c r="Z31" s="220">
        <f t="shared" si="46"/>
        <v>0</v>
      </c>
      <c r="AA31" s="227">
        <f t="shared" si="38"/>
        <v>0</v>
      </c>
      <c r="AB31" s="227">
        <f>AA31*$E$31</f>
        <v>0</v>
      </c>
      <c r="AC31" s="271">
        <f t="shared" si="47"/>
        <v>0</v>
      </c>
      <c r="AD31" s="276">
        <f t="shared" si="39"/>
        <v>0</v>
      </c>
    </row>
    <row r="32" spans="2:30" x14ac:dyDescent="0.2">
      <c r="B32" s="149" t="s">
        <v>17</v>
      </c>
      <c r="C32" s="14">
        <v>0</v>
      </c>
      <c r="D32" s="2">
        <f t="shared" si="40"/>
        <v>0</v>
      </c>
      <c r="E32" s="15">
        <v>0</v>
      </c>
      <c r="F32" s="220">
        <v>0</v>
      </c>
      <c r="G32" s="221">
        <f t="shared" si="31"/>
        <v>0</v>
      </c>
      <c r="H32" s="221">
        <f t="shared" si="32"/>
        <v>0</v>
      </c>
      <c r="I32" s="222">
        <f t="shared" si="41"/>
        <v>0</v>
      </c>
      <c r="J32" s="14">
        <v>0</v>
      </c>
      <c r="K32" s="220">
        <f t="shared" si="33"/>
        <v>0</v>
      </c>
      <c r="L32" s="227">
        <f t="shared" si="34"/>
        <v>0</v>
      </c>
      <c r="M32" s="227">
        <f>L32*$E$32</f>
        <v>0</v>
      </c>
      <c r="N32" s="228">
        <f t="shared" si="42"/>
        <v>0</v>
      </c>
      <c r="O32" s="19">
        <v>0</v>
      </c>
      <c r="P32" s="220">
        <f t="shared" si="35"/>
        <v>0</v>
      </c>
      <c r="Q32" s="227">
        <f t="shared" si="36"/>
        <v>0</v>
      </c>
      <c r="R32" s="227">
        <f>Q32*$E$32</f>
        <v>0</v>
      </c>
      <c r="S32" s="228">
        <f t="shared" si="43"/>
        <v>0</v>
      </c>
      <c r="T32" s="293">
        <v>0</v>
      </c>
      <c r="U32" s="220">
        <f t="shared" si="44"/>
        <v>0</v>
      </c>
      <c r="V32" s="227">
        <f t="shared" si="37"/>
        <v>0</v>
      </c>
      <c r="W32" s="227">
        <f>V32*$E$32</f>
        <v>0</v>
      </c>
      <c r="X32" s="228">
        <f t="shared" si="45"/>
        <v>0</v>
      </c>
      <c r="Y32" s="19">
        <v>0</v>
      </c>
      <c r="Z32" s="220">
        <f t="shared" si="46"/>
        <v>0</v>
      </c>
      <c r="AA32" s="227">
        <f t="shared" si="38"/>
        <v>0</v>
      </c>
      <c r="AB32" s="227">
        <f>AA32*$E$32</f>
        <v>0</v>
      </c>
      <c r="AC32" s="271">
        <f t="shared" si="47"/>
        <v>0</v>
      </c>
      <c r="AD32" s="276">
        <f t="shared" si="39"/>
        <v>0</v>
      </c>
    </row>
    <row r="33" spans="2:30" x14ac:dyDescent="0.2">
      <c r="B33" s="149" t="s">
        <v>17</v>
      </c>
      <c r="C33" s="14">
        <v>0</v>
      </c>
      <c r="D33" s="2">
        <f t="shared" si="40"/>
        <v>0</v>
      </c>
      <c r="E33" s="15">
        <v>0</v>
      </c>
      <c r="F33" s="220">
        <v>0</v>
      </c>
      <c r="G33" s="221">
        <f t="shared" si="31"/>
        <v>0</v>
      </c>
      <c r="H33" s="221">
        <f t="shared" si="32"/>
        <v>0</v>
      </c>
      <c r="I33" s="222">
        <f t="shared" ref="I33" si="48">SUM(G33:H33)</f>
        <v>0</v>
      </c>
      <c r="J33" s="14">
        <v>0</v>
      </c>
      <c r="K33" s="220">
        <f t="shared" si="33"/>
        <v>0</v>
      </c>
      <c r="L33" s="227">
        <f t="shared" si="34"/>
        <v>0</v>
      </c>
      <c r="M33" s="227">
        <f>L33*$E$33</f>
        <v>0</v>
      </c>
      <c r="N33" s="228">
        <f t="shared" si="42"/>
        <v>0</v>
      </c>
      <c r="O33" s="19">
        <v>0</v>
      </c>
      <c r="P33" s="220">
        <f t="shared" si="35"/>
        <v>0</v>
      </c>
      <c r="Q33" s="227">
        <f t="shared" si="36"/>
        <v>0</v>
      </c>
      <c r="R33" s="227">
        <f>Q33*$E$33</f>
        <v>0</v>
      </c>
      <c r="S33" s="228">
        <f t="shared" si="43"/>
        <v>0</v>
      </c>
      <c r="T33" s="293">
        <v>0</v>
      </c>
      <c r="U33" s="220">
        <f t="shared" si="44"/>
        <v>0</v>
      </c>
      <c r="V33" s="227">
        <f t="shared" si="37"/>
        <v>0</v>
      </c>
      <c r="W33" s="227">
        <f>V33*$E$33</f>
        <v>0</v>
      </c>
      <c r="X33" s="228">
        <f t="shared" si="45"/>
        <v>0</v>
      </c>
      <c r="Y33" s="19">
        <v>0</v>
      </c>
      <c r="Z33" s="220">
        <f t="shared" si="46"/>
        <v>0</v>
      </c>
      <c r="AA33" s="227">
        <f t="shared" si="38"/>
        <v>0</v>
      </c>
      <c r="AB33" s="227">
        <f>AA33*$E$33</f>
        <v>0</v>
      </c>
      <c r="AC33" s="271">
        <f t="shared" si="47"/>
        <v>0</v>
      </c>
      <c r="AD33" s="276">
        <f t="shared" si="39"/>
        <v>0</v>
      </c>
    </row>
    <row r="34" spans="2:30" x14ac:dyDescent="0.2">
      <c r="B34" s="212" t="s">
        <v>24</v>
      </c>
      <c r="C34" s="213"/>
      <c r="D34" s="214"/>
      <c r="E34" s="213"/>
      <c r="F34" s="258"/>
      <c r="G34" s="258">
        <f>SUM(G28:G33)</f>
        <v>0</v>
      </c>
      <c r="H34" s="258">
        <f>SUM(H28:H33)</f>
        <v>0</v>
      </c>
      <c r="I34" s="251">
        <f>SUM(I28:I33)</f>
        <v>0</v>
      </c>
      <c r="J34" s="215"/>
      <c r="K34" s="231"/>
      <c r="L34" s="231">
        <f>SUM(L28:L33)</f>
        <v>0</v>
      </c>
      <c r="M34" s="231">
        <f>SUM(M28:M33)</f>
        <v>0</v>
      </c>
      <c r="N34" s="231">
        <f>SUM(N28:N33)</f>
        <v>0</v>
      </c>
      <c r="O34" s="215"/>
      <c r="P34" s="231"/>
      <c r="Q34" s="231">
        <f>SUM(Q28:Q33)</f>
        <v>0</v>
      </c>
      <c r="R34" s="231">
        <f>SUM(R28:R33)</f>
        <v>0</v>
      </c>
      <c r="S34" s="231">
        <f>SUM(S28:S33)</f>
        <v>0</v>
      </c>
      <c r="T34" s="297"/>
      <c r="U34" s="231"/>
      <c r="V34" s="231">
        <f>SUM(V28:V33)</f>
        <v>0</v>
      </c>
      <c r="W34" s="231">
        <f>SUM(W28:W33)</f>
        <v>0</v>
      </c>
      <c r="X34" s="231">
        <f>SUM(X28:X33)</f>
        <v>0</v>
      </c>
      <c r="Y34" s="215"/>
      <c r="Z34" s="231"/>
      <c r="AA34" s="231">
        <f>SUM(AA28:AA33)</f>
        <v>0</v>
      </c>
      <c r="AB34" s="231">
        <f>SUM(AB28:AB33)</f>
        <v>0</v>
      </c>
      <c r="AC34" s="231">
        <f>SUM(AC28:AC33)</f>
        <v>0</v>
      </c>
      <c r="AD34" s="282">
        <f>I34+N34+S34+X34+AC34</f>
        <v>0</v>
      </c>
    </row>
    <row r="35" spans="2:30" s="150" customFormat="1" x14ac:dyDescent="0.2">
      <c r="B35" s="156" t="s">
        <v>26</v>
      </c>
      <c r="C35" s="203"/>
      <c r="D35" s="204"/>
      <c r="E35" s="203"/>
      <c r="F35" s="252"/>
      <c r="G35" s="252">
        <f>SUM(G18,G25,G34)</f>
        <v>0</v>
      </c>
      <c r="H35" s="252">
        <f t="shared" ref="H35:I35" si="49">SUM(H25,H18,H34)</f>
        <v>0</v>
      </c>
      <c r="I35" s="252">
        <f t="shared" si="49"/>
        <v>0</v>
      </c>
      <c r="J35" s="205"/>
      <c r="K35" s="232"/>
      <c r="L35" s="232">
        <f>SUM(L18,L25,L34)</f>
        <v>0</v>
      </c>
      <c r="M35" s="232">
        <f t="shared" ref="M35:N35" si="50">SUM(M18,M25,M34)</f>
        <v>0</v>
      </c>
      <c r="N35" s="232">
        <f t="shared" si="50"/>
        <v>0</v>
      </c>
      <c r="O35" s="205"/>
      <c r="P35" s="232"/>
      <c r="Q35" s="232">
        <f>SUM(Q18,Q25,Q34)</f>
        <v>0</v>
      </c>
      <c r="R35" s="232">
        <f t="shared" ref="R35:S35" si="51">SUM(R18,R25,R34)</f>
        <v>0</v>
      </c>
      <c r="S35" s="232">
        <f t="shared" si="51"/>
        <v>0</v>
      </c>
      <c r="T35" s="298"/>
      <c r="U35" s="232"/>
      <c r="V35" s="232">
        <f>SUM(V18,V25,V34)</f>
        <v>0</v>
      </c>
      <c r="W35" s="232">
        <f t="shared" ref="W35:X35" si="52">SUM(W18,W25,W34)</f>
        <v>0</v>
      </c>
      <c r="X35" s="232">
        <f t="shared" si="52"/>
        <v>0</v>
      </c>
      <c r="Y35" s="205"/>
      <c r="Z35" s="232"/>
      <c r="AA35" s="232">
        <f>SUM(AA18,AA25,AA34)</f>
        <v>0</v>
      </c>
      <c r="AB35" s="232">
        <f t="shared" ref="AB35:AC35" si="53">SUM(AB18,AB25,AB34)</f>
        <v>0</v>
      </c>
      <c r="AC35" s="232">
        <f t="shared" si="53"/>
        <v>0</v>
      </c>
      <c r="AD35" s="283">
        <f t="shared" si="39"/>
        <v>0</v>
      </c>
    </row>
    <row r="36" spans="2:30" s="153" customFormat="1" ht="25.35" customHeight="1" x14ac:dyDescent="0.2">
      <c r="B36" s="151" t="s">
        <v>79</v>
      </c>
      <c r="C36" s="29"/>
      <c r="D36" s="152"/>
      <c r="E36" s="29"/>
      <c r="F36" s="259"/>
      <c r="G36" s="259"/>
      <c r="H36" s="259"/>
      <c r="I36" s="253"/>
      <c r="J36" s="30"/>
      <c r="K36" s="233"/>
      <c r="L36" s="233"/>
      <c r="M36" s="233"/>
      <c r="N36" s="234"/>
      <c r="O36" s="30"/>
      <c r="P36" s="233"/>
      <c r="Q36" s="233"/>
      <c r="R36" s="233"/>
      <c r="S36" s="234"/>
      <c r="T36" s="299"/>
      <c r="U36" s="233"/>
      <c r="V36" s="233"/>
      <c r="W36" s="233"/>
      <c r="X36" s="234"/>
      <c r="Y36" s="30"/>
      <c r="Z36" s="233"/>
      <c r="AA36" s="233"/>
      <c r="AB36" s="233"/>
      <c r="AC36" s="272"/>
      <c r="AD36" s="284"/>
    </row>
    <row r="37" spans="2:30" x14ac:dyDescent="0.2">
      <c r="B37" s="154" t="s">
        <v>28</v>
      </c>
      <c r="C37" s="31"/>
      <c r="D37" s="155"/>
      <c r="E37" s="31"/>
      <c r="F37" s="236"/>
      <c r="G37" s="236"/>
      <c r="H37" s="236"/>
      <c r="I37" s="236">
        <v>0</v>
      </c>
      <c r="J37" s="32"/>
      <c r="K37" s="235"/>
      <c r="L37" s="235"/>
      <c r="M37" s="235"/>
      <c r="N37" s="236">
        <v>0</v>
      </c>
      <c r="O37" s="32"/>
      <c r="P37" s="235"/>
      <c r="Q37" s="235"/>
      <c r="R37" s="235"/>
      <c r="S37" s="236">
        <v>0</v>
      </c>
      <c r="T37" s="300"/>
      <c r="U37" s="235"/>
      <c r="V37" s="235"/>
      <c r="W37" s="235"/>
      <c r="X37" s="236">
        <v>0</v>
      </c>
      <c r="Y37" s="32"/>
      <c r="Z37" s="235"/>
      <c r="AA37" s="235"/>
      <c r="AB37" s="235"/>
      <c r="AC37" s="236">
        <v>0</v>
      </c>
      <c r="AD37" s="285">
        <f t="shared" ref="AD37:AD41" si="54">I37+N37+S37+X37+AC37</f>
        <v>0</v>
      </c>
    </row>
    <row r="38" spans="2:30" x14ac:dyDescent="0.2">
      <c r="B38" s="154"/>
      <c r="C38" s="31"/>
      <c r="D38" s="155"/>
      <c r="E38" s="31"/>
      <c r="F38" s="236"/>
      <c r="G38" s="236"/>
      <c r="H38" s="236"/>
      <c r="I38" s="236">
        <v>0</v>
      </c>
      <c r="J38" s="32"/>
      <c r="K38" s="235"/>
      <c r="L38" s="235"/>
      <c r="M38" s="235"/>
      <c r="N38" s="236">
        <v>0</v>
      </c>
      <c r="O38" s="32"/>
      <c r="P38" s="235"/>
      <c r="Q38" s="235"/>
      <c r="R38" s="235"/>
      <c r="S38" s="236">
        <v>0</v>
      </c>
      <c r="T38" s="300"/>
      <c r="U38" s="235"/>
      <c r="V38" s="235"/>
      <c r="W38" s="235"/>
      <c r="X38" s="236">
        <v>0</v>
      </c>
      <c r="Y38" s="32"/>
      <c r="Z38" s="235"/>
      <c r="AA38" s="235"/>
      <c r="AB38" s="235"/>
      <c r="AC38" s="236">
        <v>0</v>
      </c>
      <c r="AD38" s="285">
        <f t="shared" si="54"/>
        <v>0</v>
      </c>
    </row>
    <row r="39" spans="2:30" x14ac:dyDescent="0.2">
      <c r="B39" s="154"/>
      <c r="C39" s="31"/>
      <c r="D39" s="155"/>
      <c r="E39" s="31"/>
      <c r="F39" s="236"/>
      <c r="G39" s="236"/>
      <c r="H39" s="236"/>
      <c r="I39" s="236">
        <v>0</v>
      </c>
      <c r="J39" s="32"/>
      <c r="K39" s="235"/>
      <c r="L39" s="235"/>
      <c r="M39" s="235"/>
      <c r="N39" s="236">
        <v>0</v>
      </c>
      <c r="O39" s="32"/>
      <c r="P39" s="235"/>
      <c r="Q39" s="235"/>
      <c r="R39" s="235"/>
      <c r="S39" s="236">
        <v>0</v>
      </c>
      <c r="T39" s="300"/>
      <c r="U39" s="235"/>
      <c r="V39" s="235"/>
      <c r="W39" s="235"/>
      <c r="X39" s="236">
        <v>0</v>
      </c>
      <c r="Y39" s="32"/>
      <c r="Z39" s="235"/>
      <c r="AA39" s="235"/>
      <c r="AB39" s="235"/>
      <c r="AC39" s="236">
        <v>0</v>
      </c>
      <c r="AD39" s="285">
        <f t="shared" si="54"/>
        <v>0</v>
      </c>
    </row>
    <row r="40" spans="2:30" x14ac:dyDescent="0.2">
      <c r="B40" s="154"/>
      <c r="C40" s="31"/>
      <c r="D40" s="155"/>
      <c r="E40" s="31"/>
      <c r="F40" s="236"/>
      <c r="G40" s="236"/>
      <c r="H40" s="236"/>
      <c r="I40" s="236">
        <v>0</v>
      </c>
      <c r="J40" s="32"/>
      <c r="K40" s="235"/>
      <c r="L40" s="235"/>
      <c r="M40" s="235"/>
      <c r="N40" s="236">
        <v>0</v>
      </c>
      <c r="O40" s="32"/>
      <c r="P40" s="235"/>
      <c r="Q40" s="235"/>
      <c r="R40" s="235"/>
      <c r="S40" s="236">
        <v>0</v>
      </c>
      <c r="T40" s="300"/>
      <c r="U40" s="235"/>
      <c r="V40" s="235"/>
      <c r="W40" s="235"/>
      <c r="X40" s="236">
        <v>0</v>
      </c>
      <c r="Y40" s="32"/>
      <c r="Z40" s="235"/>
      <c r="AA40" s="235"/>
      <c r="AB40" s="235"/>
      <c r="AC40" s="236">
        <v>0</v>
      </c>
      <c r="AD40" s="285">
        <f>I40+N40+S40+X40+AC40</f>
        <v>0</v>
      </c>
    </row>
    <row r="41" spans="2:30" x14ac:dyDescent="0.2">
      <c r="B41" s="156"/>
      <c r="C41" s="34"/>
      <c r="D41" s="157"/>
      <c r="E41" s="34"/>
      <c r="F41" s="260"/>
      <c r="G41" s="260"/>
      <c r="H41" s="260"/>
      <c r="I41" s="238">
        <f>SUM(I37:I40)</f>
        <v>0</v>
      </c>
      <c r="J41" s="36"/>
      <c r="K41" s="237"/>
      <c r="L41" s="237"/>
      <c r="M41" s="237"/>
      <c r="N41" s="238">
        <f>SUM(N37:N40)</f>
        <v>0</v>
      </c>
      <c r="O41" s="36"/>
      <c r="P41" s="237"/>
      <c r="Q41" s="237"/>
      <c r="R41" s="237"/>
      <c r="S41" s="238">
        <f>SUM(S37:S40)</f>
        <v>0</v>
      </c>
      <c r="T41" s="301"/>
      <c r="U41" s="237"/>
      <c r="V41" s="237"/>
      <c r="W41" s="237"/>
      <c r="X41" s="238">
        <f>SUM(X37:X40)</f>
        <v>0</v>
      </c>
      <c r="Y41" s="36"/>
      <c r="Z41" s="237"/>
      <c r="AA41" s="237"/>
      <c r="AB41" s="237"/>
      <c r="AC41" s="252">
        <f>SUM(AC37:AC40)</f>
        <v>0</v>
      </c>
      <c r="AD41" s="286">
        <f t="shared" si="54"/>
        <v>0</v>
      </c>
    </row>
    <row r="42" spans="2:30" s="153" customFormat="1" ht="25.35" customHeight="1" x14ac:dyDescent="0.2">
      <c r="B42" s="151" t="s">
        <v>27</v>
      </c>
      <c r="C42" s="29"/>
      <c r="D42" s="152"/>
      <c r="E42" s="29"/>
      <c r="F42" s="259"/>
      <c r="G42" s="259"/>
      <c r="H42" s="259"/>
      <c r="I42" s="253"/>
      <c r="J42" s="30"/>
      <c r="K42" s="233"/>
      <c r="L42" s="233"/>
      <c r="M42" s="233"/>
      <c r="N42" s="234"/>
      <c r="O42" s="30"/>
      <c r="P42" s="233"/>
      <c r="Q42" s="233"/>
      <c r="R42" s="233"/>
      <c r="S42" s="234"/>
      <c r="T42" s="299"/>
      <c r="U42" s="233"/>
      <c r="V42" s="233"/>
      <c r="W42" s="233"/>
      <c r="X42" s="234"/>
      <c r="Y42" s="30"/>
      <c r="Z42" s="233"/>
      <c r="AA42" s="233"/>
      <c r="AB42" s="233"/>
      <c r="AC42" s="272"/>
      <c r="AD42" s="284"/>
    </row>
    <row r="43" spans="2:30" x14ac:dyDescent="0.2">
      <c r="B43" s="154" t="s">
        <v>28</v>
      </c>
      <c r="C43" s="31"/>
      <c r="D43" s="155"/>
      <c r="E43" s="31"/>
      <c r="F43" s="236"/>
      <c r="G43" s="236"/>
      <c r="H43" s="236"/>
      <c r="I43" s="236">
        <v>0</v>
      </c>
      <c r="J43" s="32"/>
      <c r="K43" s="235"/>
      <c r="L43" s="235"/>
      <c r="M43" s="235"/>
      <c r="N43" s="236">
        <v>0</v>
      </c>
      <c r="O43" s="32"/>
      <c r="P43" s="235"/>
      <c r="Q43" s="235"/>
      <c r="R43" s="235"/>
      <c r="S43" s="236">
        <v>0</v>
      </c>
      <c r="T43" s="300"/>
      <c r="U43" s="235"/>
      <c r="V43" s="235"/>
      <c r="W43" s="235"/>
      <c r="X43" s="236">
        <v>0</v>
      </c>
      <c r="Y43" s="32"/>
      <c r="Z43" s="235"/>
      <c r="AA43" s="235"/>
      <c r="AB43" s="235"/>
      <c r="AC43" s="236">
        <v>0</v>
      </c>
      <c r="AD43" s="285">
        <f t="shared" ref="AD43:AD48" si="55">I43+N43+S43+X43+AC43</f>
        <v>0</v>
      </c>
    </row>
    <row r="44" spans="2:30" x14ac:dyDescent="0.2">
      <c r="B44" s="154"/>
      <c r="C44" s="31"/>
      <c r="D44" s="155"/>
      <c r="E44" s="31"/>
      <c r="F44" s="236"/>
      <c r="G44" s="236"/>
      <c r="H44" s="236"/>
      <c r="I44" s="236">
        <v>0</v>
      </c>
      <c r="J44" s="32"/>
      <c r="K44" s="235"/>
      <c r="L44" s="235"/>
      <c r="M44" s="235"/>
      <c r="N44" s="236">
        <v>0</v>
      </c>
      <c r="O44" s="32"/>
      <c r="P44" s="235"/>
      <c r="Q44" s="235"/>
      <c r="R44" s="235"/>
      <c r="S44" s="236">
        <v>0</v>
      </c>
      <c r="T44" s="300"/>
      <c r="U44" s="235"/>
      <c r="V44" s="235"/>
      <c r="W44" s="235"/>
      <c r="X44" s="236">
        <v>0</v>
      </c>
      <c r="Y44" s="32"/>
      <c r="Z44" s="235"/>
      <c r="AA44" s="235"/>
      <c r="AB44" s="235"/>
      <c r="AC44" s="236">
        <v>0</v>
      </c>
      <c r="AD44" s="285">
        <f t="shared" si="55"/>
        <v>0</v>
      </c>
    </row>
    <row r="45" spans="2:30" x14ac:dyDescent="0.2">
      <c r="B45" s="154"/>
      <c r="C45" s="31"/>
      <c r="D45" s="155"/>
      <c r="E45" s="31"/>
      <c r="F45" s="236"/>
      <c r="G45" s="236"/>
      <c r="H45" s="236"/>
      <c r="I45" s="236">
        <v>0</v>
      </c>
      <c r="J45" s="32"/>
      <c r="K45" s="235"/>
      <c r="L45" s="235"/>
      <c r="M45" s="235"/>
      <c r="N45" s="236">
        <v>0</v>
      </c>
      <c r="O45" s="32"/>
      <c r="P45" s="235"/>
      <c r="Q45" s="235"/>
      <c r="R45" s="235"/>
      <c r="S45" s="236">
        <v>0</v>
      </c>
      <c r="T45" s="300"/>
      <c r="U45" s="235"/>
      <c r="V45" s="235"/>
      <c r="W45" s="235"/>
      <c r="X45" s="236">
        <v>0</v>
      </c>
      <c r="Y45" s="32"/>
      <c r="Z45" s="235"/>
      <c r="AA45" s="235"/>
      <c r="AB45" s="235"/>
      <c r="AC45" s="236">
        <v>0</v>
      </c>
      <c r="AD45" s="285">
        <f t="shared" si="55"/>
        <v>0</v>
      </c>
    </row>
    <row r="46" spans="2:30" x14ac:dyDescent="0.2">
      <c r="B46" s="154"/>
      <c r="C46" s="31"/>
      <c r="D46" s="155"/>
      <c r="E46" s="31"/>
      <c r="F46" s="236"/>
      <c r="G46" s="236"/>
      <c r="H46" s="236"/>
      <c r="I46" s="236">
        <v>0</v>
      </c>
      <c r="J46" s="32"/>
      <c r="K46" s="235"/>
      <c r="L46" s="235"/>
      <c r="M46" s="235"/>
      <c r="N46" s="236">
        <v>0</v>
      </c>
      <c r="O46" s="32"/>
      <c r="P46" s="235"/>
      <c r="Q46" s="235"/>
      <c r="R46" s="235"/>
      <c r="S46" s="236">
        <v>0</v>
      </c>
      <c r="T46" s="300"/>
      <c r="U46" s="235"/>
      <c r="V46" s="235"/>
      <c r="W46" s="235"/>
      <c r="X46" s="236">
        <v>0</v>
      </c>
      <c r="Y46" s="32"/>
      <c r="Z46" s="235"/>
      <c r="AA46" s="235"/>
      <c r="AB46" s="235"/>
      <c r="AC46" s="236">
        <v>0</v>
      </c>
      <c r="AD46" s="285">
        <f t="shared" si="55"/>
        <v>0</v>
      </c>
    </row>
    <row r="47" spans="2:30" x14ac:dyDescent="0.2">
      <c r="B47" s="154"/>
      <c r="C47" s="31"/>
      <c r="D47" s="155"/>
      <c r="E47" s="31"/>
      <c r="F47" s="236"/>
      <c r="G47" s="236"/>
      <c r="H47" s="236"/>
      <c r="I47" s="236">
        <v>0</v>
      </c>
      <c r="J47" s="32"/>
      <c r="K47" s="235"/>
      <c r="L47" s="235"/>
      <c r="M47" s="235"/>
      <c r="N47" s="236">
        <v>0</v>
      </c>
      <c r="O47" s="32"/>
      <c r="P47" s="235"/>
      <c r="Q47" s="235"/>
      <c r="R47" s="235"/>
      <c r="S47" s="236">
        <v>0</v>
      </c>
      <c r="T47" s="300"/>
      <c r="U47" s="235"/>
      <c r="V47" s="235"/>
      <c r="W47" s="235"/>
      <c r="X47" s="236">
        <v>0</v>
      </c>
      <c r="Y47" s="32"/>
      <c r="Z47" s="235"/>
      <c r="AA47" s="235"/>
      <c r="AB47" s="235"/>
      <c r="AC47" s="236">
        <v>0</v>
      </c>
      <c r="AD47" s="285">
        <f t="shared" si="55"/>
        <v>0</v>
      </c>
    </row>
    <row r="48" spans="2:30" x14ac:dyDescent="0.2">
      <c r="B48" s="156"/>
      <c r="C48" s="34"/>
      <c r="D48" s="157"/>
      <c r="E48" s="34"/>
      <c r="F48" s="260"/>
      <c r="G48" s="260"/>
      <c r="H48" s="260"/>
      <c r="I48" s="238">
        <f>SUM(I43:I47)</f>
        <v>0</v>
      </c>
      <c r="J48" s="36"/>
      <c r="K48" s="237"/>
      <c r="L48" s="237"/>
      <c r="M48" s="237"/>
      <c r="N48" s="238">
        <f>SUM(N43:N47)</f>
        <v>0</v>
      </c>
      <c r="O48" s="36"/>
      <c r="P48" s="237"/>
      <c r="Q48" s="237"/>
      <c r="R48" s="237"/>
      <c r="S48" s="238">
        <f>SUM(S43:S47)</f>
        <v>0</v>
      </c>
      <c r="T48" s="301"/>
      <c r="U48" s="237"/>
      <c r="V48" s="237"/>
      <c r="W48" s="237"/>
      <c r="X48" s="238">
        <f>SUM(X43:X47)</f>
        <v>0</v>
      </c>
      <c r="Y48" s="36"/>
      <c r="Z48" s="237"/>
      <c r="AA48" s="237"/>
      <c r="AB48" s="237"/>
      <c r="AC48" s="252">
        <f>SUM(AC43:AC47)</f>
        <v>0</v>
      </c>
      <c r="AD48" s="286">
        <f t="shared" si="55"/>
        <v>0</v>
      </c>
    </row>
    <row r="49" spans="2:30" s="153" customFormat="1" ht="25.35" customHeight="1" x14ac:dyDescent="0.2">
      <c r="B49" s="151" t="s">
        <v>29</v>
      </c>
      <c r="C49" s="38"/>
      <c r="D49" s="158"/>
      <c r="E49" s="38"/>
      <c r="F49" s="261"/>
      <c r="G49" s="261"/>
      <c r="H49" s="261"/>
      <c r="I49" s="240"/>
      <c r="J49" s="39"/>
      <c r="K49" s="239"/>
      <c r="L49" s="239"/>
      <c r="M49" s="239"/>
      <c r="N49" s="240"/>
      <c r="O49" s="39"/>
      <c r="P49" s="239"/>
      <c r="Q49" s="239"/>
      <c r="R49" s="239"/>
      <c r="S49" s="240"/>
      <c r="T49" s="302"/>
      <c r="U49" s="239"/>
      <c r="V49" s="239"/>
      <c r="W49" s="239"/>
      <c r="X49" s="240"/>
      <c r="Y49" s="39"/>
      <c r="Z49" s="239"/>
      <c r="AA49" s="239"/>
      <c r="AB49" s="239"/>
      <c r="AC49" s="273"/>
      <c r="AD49" s="287"/>
    </row>
    <row r="50" spans="2:30" x14ac:dyDescent="0.2">
      <c r="B50" s="154" t="s">
        <v>28</v>
      </c>
      <c r="C50" s="31"/>
      <c r="D50" s="155"/>
      <c r="E50" s="31"/>
      <c r="F50" s="236"/>
      <c r="G50" s="236"/>
      <c r="H50" s="236"/>
      <c r="I50" s="236">
        <v>0</v>
      </c>
      <c r="J50" s="32"/>
      <c r="K50" s="235"/>
      <c r="L50" s="235"/>
      <c r="M50" s="235"/>
      <c r="N50" s="236">
        <v>0</v>
      </c>
      <c r="O50" s="32"/>
      <c r="P50" s="235"/>
      <c r="Q50" s="235"/>
      <c r="R50" s="235"/>
      <c r="S50" s="236">
        <v>0</v>
      </c>
      <c r="T50" s="300"/>
      <c r="U50" s="235"/>
      <c r="V50" s="235"/>
      <c r="W50" s="235"/>
      <c r="X50" s="236">
        <v>0</v>
      </c>
      <c r="Y50" s="32"/>
      <c r="Z50" s="235"/>
      <c r="AA50" s="235"/>
      <c r="AB50" s="235"/>
      <c r="AC50" s="236">
        <v>0</v>
      </c>
      <c r="AD50" s="285">
        <f t="shared" ref="AD50:AD62" si="56">I50+N50+S50+X50+AC50</f>
        <v>0</v>
      </c>
    </row>
    <row r="51" spans="2:30" x14ac:dyDescent="0.2">
      <c r="B51" s="154"/>
      <c r="C51" s="31"/>
      <c r="D51" s="155"/>
      <c r="E51" s="31"/>
      <c r="F51" s="236"/>
      <c r="G51" s="236"/>
      <c r="H51" s="236"/>
      <c r="I51" s="236">
        <v>0</v>
      </c>
      <c r="J51" s="32"/>
      <c r="K51" s="235"/>
      <c r="L51" s="235"/>
      <c r="M51" s="235"/>
      <c r="N51" s="236">
        <v>0</v>
      </c>
      <c r="O51" s="32"/>
      <c r="P51" s="235"/>
      <c r="Q51" s="235"/>
      <c r="R51" s="235"/>
      <c r="S51" s="236">
        <v>0</v>
      </c>
      <c r="T51" s="300"/>
      <c r="U51" s="235"/>
      <c r="V51" s="235"/>
      <c r="W51" s="235"/>
      <c r="X51" s="236">
        <v>0</v>
      </c>
      <c r="Y51" s="32"/>
      <c r="Z51" s="235"/>
      <c r="AA51" s="235"/>
      <c r="AB51" s="235"/>
      <c r="AC51" s="236">
        <v>0</v>
      </c>
      <c r="AD51" s="285">
        <f t="shared" si="56"/>
        <v>0</v>
      </c>
    </row>
    <row r="52" spans="2:30" x14ac:dyDescent="0.2">
      <c r="B52" s="154"/>
      <c r="C52" s="31"/>
      <c r="D52" s="155"/>
      <c r="E52" s="31"/>
      <c r="F52" s="236"/>
      <c r="G52" s="236"/>
      <c r="H52" s="236"/>
      <c r="I52" s="236">
        <v>0</v>
      </c>
      <c r="J52" s="32"/>
      <c r="K52" s="235"/>
      <c r="L52" s="235"/>
      <c r="M52" s="235"/>
      <c r="N52" s="236">
        <v>0</v>
      </c>
      <c r="O52" s="32"/>
      <c r="P52" s="235"/>
      <c r="Q52" s="235"/>
      <c r="R52" s="235"/>
      <c r="S52" s="236">
        <v>0</v>
      </c>
      <c r="T52" s="300"/>
      <c r="U52" s="235"/>
      <c r="V52" s="235"/>
      <c r="W52" s="235"/>
      <c r="X52" s="236">
        <v>0</v>
      </c>
      <c r="Y52" s="32"/>
      <c r="Z52" s="235"/>
      <c r="AA52" s="235"/>
      <c r="AB52" s="235"/>
      <c r="AC52" s="236">
        <v>0</v>
      </c>
      <c r="AD52" s="285">
        <f t="shared" si="56"/>
        <v>0</v>
      </c>
    </row>
    <row r="53" spans="2:30" x14ac:dyDescent="0.2">
      <c r="B53" s="154"/>
      <c r="C53" s="31"/>
      <c r="D53" s="155"/>
      <c r="E53" s="31"/>
      <c r="F53" s="236"/>
      <c r="G53" s="236"/>
      <c r="H53" s="236"/>
      <c r="I53" s="236">
        <v>0</v>
      </c>
      <c r="J53" s="32"/>
      <c r="K53" s="235"/>
      <c r="L53" s="235"/>
      <c r="M53" s="235"/>
      <c r="N53" s="236">
        <v>0</v>
      </c>
      <c r="O53" s="32"/>
      <c r="P53" s="235"/>
      <c r="Q53" s="235"/>
      <c r="R53" s="235"/>
      <c r="S53" s="236">
        <v>0</v>
      </c>
      <c r="T53" s="300"/>
      <c r="U53" s="235"/>
      <c r="V53" s="235"/>
      <c r="W53" s="235"/>
      <c r="X53" s="236">
        <v>0</v>
      </c>
      <c r="Y53" s="32"/>
      <c r="Z53" s="235"/>
      <c r="AA53" s="235"/>
      <c r="AB53" s="235"/>
      <c r="AC53" s="236">
        <v>0</v>
      </c>
      <c r="AD53" s="285">
        <f t="shared" si="56"/>
        <v>0</v>
      </c>
    </row>
    <row r="54" spans="2:30" x14ac:dyDescent="0.2">
      <c r="B54" s="154"/>
      <c r="C54" s="31"/>
      <c r="D54" s="155"/>
      <c r="E54" s="31"/>
      <c r="F54" s="236"/>
      <c r="G54" s="236"/>
      <c r="H54" s="236"/>
      <c r="I54" s="236">
        <v>0</v>
      </c>
      <c r="J54" s="32"/>
      <c r="K54" s="235"/>
      <c r="L54" s="235"/>
      <c r="M54" s="235"/>
      <c r="N54" s="236">
        <v>0</v>
      </c>
      <c r="O54" s="32"/>
      <c r="P54" s="235"/>
      <c r="Q54" s="235"/>
      <c r="R54" s="235"/>
      <c r="S54" s="236">
        <v>0</v>
      </c>
      <c r="T54" s="300"/>
      <c r="U54" s="235"/>
      <c r="V54" s="235"/>
      <c r="W54" s="235"/>
      <c r="X54" s="236">
        <v>0</v>
      </c>
      <c r="Y54" s="32"/>
      <c r="Z54" s="235"/>
      <c r="AA54" s="235"/>
      <c r="AB54" s="235"/>
      <c r="AC54" s="236">
        <v>0</v>
      </c>
      <c r="AD54" s="285">
        <f t="shared" si="56"/>
        <v>0</v>
      </c>
    </row>
    <row r="55" spans="2:30" x14ac:dyDescent="0.2">
      <c r="B55" s="156"/>
      <c r="C55" s="34"/>
      <c r="D55" s="157"/>
      <c r="E55" s="34"/>
      <c r="F55" s="260"/>
      <c r="G55" s="260"/>
      <c r="H55" s="260"/>
      <c r="I55" s="238">
        <f>SUM(I50:I54)</f>
        <v>0</v>
      </c>
      <c r="J55" s="36"/>
      <c r="K55" s="237"/>
      <c r="L55" s="237"/>
      <c r="M55" s="237"/>
      <c r="N55" s="238">
        <f>SUM(N50:N54)</f>
        <v>0</v>
      </c>
      <c r="O55" s="36"/>
      <c r="P55" s="237"/>
      <c r="Q55" s="237"/>
      <c r="R55" s="237"/>
      <c r="S55" s="238">
        <f>SUM(S50:S54)</f>
        <v>0</v>
      </c>
      <c r="T55" s="301"/>
      <c r="U55" s="237"/>
      <c r="V55" s="237"/>
      <c r="W55" s="237"/>
      <c r="X55" s="238">
        <f>SUM(X50:X54)</f>
        <v>0</v>
      </c>
      <c r="Y55" s="36"/>
      <c r="Z55" s="237"/>
      <c r="AA55" s="237"/>
      <c r="AB55" s="237"/>
      <c r="AC55" s="252">
        <f>SUM(AC50:AC54)</f>
        <v>0</v>
      </c>
      <c r="AD55" s="286">
        <f t="shared" si="56"/>
        <v>0</v>
      </c>
    </row>
    <row r="56" spans="2:30" s="153" customFormat="1" ht="25.35" customHeight="1" x14ac:dyDescent="0.2">
      <c r="B56" s="151" t="s">
        <v>30</v>
      </c>
      <c r="C56" s="38"/>
      <c r="D56" s="158"/>
      <c r="E56" s="38"/>
      <c r="F56" s="261"/>
      <c r="G56" s="261"/>
      <c r="H56" s="261"/>
      <c r="I56" s="240"/>
      <c r="J56" s="39"/>
      <c r="K56" s="239"/>
      <c r="L56" s="239"/>
      <c r="M56" s="239"/>
      <c r="N56" s="240"/>
      <c r="O56" s="39"/>
      <c r="P56" s="239"/>
      <c r="Q56" s="239"/>
      <c r="R56" s="239"/>
      <c r="S56" s="240"/>
      <c r="T56" s="302"/>
      <c r="U56" s="239"/>
      <c r="V56" s="239"/>
      <c r="W56" s="239"/>
      <c r="X56" s="240"/>
      <c r="Y56" s="39"/>
      <c r="Z56" s="239"/>
      <c r="AA56" s="239"/>
      <c r="AB56" s="239"/>
      <c r="AC56" s="273"/>
      <c r="AD56" s="287">
        <f t="shared" si="56"/>
        <v>0</v>
      </c>
    </row>
    <row r="57" spans="2:30" x14ac:dyDescent="0.2">
      <c r="B57" s="154" t="s">
        <v>28</v>
      </c>
      <c r="C57" s="31"/>
      <c r="D57" s="155"/>
      <c r="E57" s="31"/>
      <c r="F57" s="236"/>
      <c r="G57" s="236"/>
      <c r="H57" s="236"/>
      <c r="I57" s="236">
        <v>0</v>
      </c>
      <c r="J57" s="32"/>
      <c r="K57" s="235"/>
      <c r="L57" s="235"/>
      <c r="M57" s="235"/>
      <c r="N57" s="236">
        <v>0</v>
      </c>
      <c r="O57" s="32"/>
      <c r="P57" s="235"/>
      <c r="Q57" s="235"/>
      <c r="R57" s="235"/>
      <c r="S57" s="236">
        <v>0</v>
      </c>
      <c r="T57" s="300"/>
      <c r="U57" s="235"/>
      <c r="V57" s="235"/>
      <c r="W57" s="235"/>
      <c r="X57" s="236">
        <v>0</v>
      </c>
      <c r="Y57" s="32"/>
      <c r="Z57" s="235"/>
      <c r="AA57" s="235"/>
      <c r="AB57" s="235"/>
      <c r="AC57" s="236">
        <v>0</v>
      </c>
      <c r="AD57" s="285">
        <f t="shared" si="56"/>
        <v>0</v>
      </c>
    </row>
    <row r="58" spans="2:30" x14ac:dyDescent="0.2">
      <c r="B58" s="154"/>
      <c r="C58" s="31"/>
      <c r="D58" s="155"/>
      <c r="E58" s="31"/>
      <c r="F58" s="236"/>
      <c r="G58" s="236"/>
      <c r="H58" s="236"/>
      <c r="I58" s="236">
        <v>0</v>
      </c>
      <c r="J58" s="32"/>
      <c r="K58" s="235"/>
      <c r="L58" s="235"/>
      <c r="M58" s="235"/>
      <c r="N58" s="236">
        <v>0</v>
      </c>
      <c r="O58" s="32"/>
      <c r="P58" s="235"/>
      <c r="Q58" s="235"/>
      <c r="R58" s="235"/>
      <c r="S58" s="236">
        <v>0</v>
      </c>
      <c r="T58" s="300"/>
      <c r="U58" s="235"/>
      <c r="V58" s="235"/>
      <c r="W58" s="235"/>
      <c r="X58" s="236">
        <v>0</v>
      </c>
      <c r="Y58" s="32"/>
      <c r="Z58" s="235"/>
      <c r="AA58" s="235"/>
      <c r="AB58" s="235"/>
      <c r="AC58" s="236">
        <v>0</v>
      </c>
      <c r="AD58" s="285">
        <f t="shared" si="56"/>
        <v>0</v>
      </c>
    </row>
    <row r="59" spans="2:30" x14ac:dyDescent="0.2">
      <c r="B59" s="154"/>
      <c r="C59" s="31"/>
      <c r="D59" s="155"/>
      <c r="E59" s="31"/>
      <c r="F59" s="236"/>
      <c r="G59" s="236"/>
      <c r="H59" s="236"/>
      <c r="I59" s="236">
        <v>0</v>
      </c>
      <c r="J59" s="32"/>
      <c r="K59" s="235"/>
      <c r="L59" s="235"/>
      <c r="M59" s="235"/>
      <c r="N59" s="236">
        <v>0</v>
      </c>
      <c r="O59" s="32"/>
      <c r="P59" s="235"/>
      <c r="Q59" s="235"/>
      <c r="R59" s="235"/>
      <c r="S59" s="236">
        <v>0</v>
      </c>
      <c r="T59" s="300"/>
      <c r="U59" s="235"/>
      <c r="V59" s="235"/>
      <c r="W59" s="235"/>
      <c r="X59" s="236">
        <v>0</v>
      </c>
      <c r="Y59" s="32"/>
      <c r="Z59" s="235"/>
      <c r="AA59" s="235"/>
      <c r="AB59" s="235"/>
      <c r="AC59" s="236">
        <v>0</v>
      </c>
      <c r="AD59" s="285">
        <f t="shared" si="56"/>
        <v>0</v>
      </c>
    </row>
    <row r="60" spans="2:30" x14ac:dyDescent="0.2">
      <c r="B60" s="154"/>
      <c r="C60" s="31"/>
      <c r="D60" s="155"/>
      <c r="E60" s="31"/>
      <c r="F60" s="236"/>
      <c r="G60" s="236"/>
      <c r="H60" s="236"/>
      <c r="I60" s="236">
        <v>0</v>
      </c>
      <c r="J60" s="32"/>
      <c r="K60" s="235"/>
      <c r="L60" s="235"/>
      <c r="M60" s="235"/>
      <c r="N60" s="236">
        <v>0</v>
      </c>
      <c r="O60" s="32"/>
      <c r="P60" s="235"/>
      <c r="Q60" s="235"/>
      <c r="R60" s="235"/>
      <c r="S60" s="236">
        <v>0</v>
      </c>
      <c r="T60" s="300"/>
      <c r="U60" s="235"/>
      <c r="V60" s="235"/>
      <c r="W60" s="235"/>
      <c r="X60" s="236">
        <v>0</v>
      </c>
      <c r="Y60" s="32"/>
      <c r="Z60" s="235"/>
      <c r="AA60" s="235"/>
      <c r="AB60" s="235"/>
      <c r="AC60" s="236">
        <v>0</v>
      </c>
      <c r="AD60" s="285">
        <f t="shared" si="56"/>
        <v>0</v>
      </c>
    </row>
    <row r="61" spans="2:30" x14ac:dyDescent="0.2">
      <c r="B61" s="154"/>
      <c r="C61" s="31"/>
      <c r="D61" s="155"/>
      <c r="E61" s="31"/>
      <c r="F61" s="236"/>
      <c r="G61" s="236"/>
      <c r="H61" s="236"/>
      <c r="I61" s="236">
        <v>0</v>
      </c>
      <c r="J61" s="32"/>
      <c r="K61" s="235"/>
      <c r="L61" s="235"/>
      <c r="M61" s="235"/>
      <c r="N61" s="236">
        <v>0</v>
      </c>
      <c r="O61" s="32"/>
      <c r="P61" s="235"/>
      <c r="Q61" s="235"/>
      <c r="R61" s="235"/>
      <c r="S61" s="236">
        <v>0</v>
      </c>
      <c r="T61" s="300"/>
      <c r="U61" s="235"/>
      <c r="V61" s="235"/>
      <c r="W61" s="235"/>
      <c r="X61" s="236">
        <v>0</v>
      </c>
      <c r="Y61" s="32"/>
      <c r="Z61" s="235"/>
      <c r="AA61" s="235"/>
      <c r="AB61" s="235"/>
      <c r="AC61" s="236">
        <v>0</v>
      </c>
      <c r="AD61" s="285">
        <f t="shared" si="56"/>
        <v>0</v>
      </c>
    </row>
    <row r="62" spans="2:30" x14ac:dyDescent="0.2">
      <c r="B62" s="156"/>
      <c r="C62" s="34"/>
      <c r="D62" s="157"/>
      <c r="E62" s="34"/>
      <c r="F62" s="260"/>
      <c r="G62" s="260"/>
      <c r="H62" s="260"/>
      <c r="I62" s="238">
        <f>SUM(I57:I61)</f>
        <v>0</v>
      </c>
      <c r="J62" s="36"/>
      <c r="K62" s="237"/>
      <c r="L62" s="237"/>
      <c r="M62" s="237"/>
      <c r="N62" s="238">
        <f>SUM(N57:N61)</f>
        <v>0</v>
      </c>
      <c r="O62" s="36"/>
      <c r="P62" s="237"/>
      <c r="Q62" s="237"/>
      <c r="R62" s="237"/>
      <c r="S62" s="238">
        <f>SUM(S57:S61)</f>
        <v>0</v>
      </c>
      <c r="T62" s="301"/>
      <c r="U62" s="237"/>
      <c r="V62" s="237"/>
      <c r="W62" s="237"/>
      <c r="X62" s="238">
        <f>SUM(X57:X61)</f>
        <v>0</v>
      </c>
      <c r="Y62" s="36"/>
      <c r="Z62" s="237"/>
      <c r="AA62" s="237"/>
      <c r="AB62" s="237"/>
      <c r="AC62" s="252">
        <f>SUM(AC57:AC61)</f>
        <v>0</v>
      </c>
      <c r="AD62" s="286">
        <f t="shared" si="56"/>
        <v>0</v>
      </c>
    </row>
    <row r="63" spans="2:30" s="153" customFormat="1" ht="25.35" customHeight="1" x14ac:dyDescent="0.2">
      <c r="B63" s="151" t="s">
        <v>31</v>
      </c>
      <c r="C63" s="38"/>
      <c r="D63" s="158"/>
      <c r="E63" s="38"/>
      <c r="F63" s="261"/>
      <c r="G63" s="261"/>
      <c r="H63" s="261"/>
      <c r="I63" s="240"/>
      <c r="J63" s="39"/>
      <c r="K63" s="239"/>
      <c r="L63" s="239"/>
      <c r="M63" s="239"/>
      <c r="N63" s="240"/>
      <c r="O63" s="39"/>
      <c r="P63" s="239"/>
      <c r="Q63" s="239"/>
      <c r="R63" s="239"/>
      <c r="S63" s="240"/>
      <c r="T63" s="302"/>
      <c r="U63" s="239"/>
      <c r="V63" s="239"/>
      <c r="W63" s="239"/>
      <c r="X63" s="240"/>
      <c r="Y63" s="39"/>
      <c r="Z63" s="239"/>
      <c r="AA63" s="239"/>
      <c r="AB63" s="239"/>
      <c r="AC63" s="273"/>
      <c r="AD63" s="287"/>
    </row>
    <row r="64" spans="2:30" x14ac:dyDescent="0.2">
      <c r="B64" s="154" t="s">
        <v>28</v>
      </c>
      <c r="C64" s="31"/>
      <c r="D64" s="155"/>
      <c r="E64" s="31"/>
      <c r="F64" s="236"/>
      <c r="G64" s="236"/>
      <c r="H64" s="236"/>
      <c r="I64" s="236">
        <v>0</v>
      </c>
      <c r="J64" s="32"/>
      <c r="K64" s="235"/>
      <c r="L64" s="235"/>
      <c r="M64" s="235"/>
      <c r="N64" s="236">
        <v>0</v>
      </c>
      <c r="O64" s="32"/>
      <c r="P64" s="235"/>
      <c r="Q64" s="235"/>
      <c r="R64" s="235"/>
      <c r="S64" s="236">
        <v>0</v>
      </c>
      <c r="T64" s="300"/>
      <c r="U64" s="235"/>
      <c r="V64" s="235"/>
      <c r="W64" s="235"/>
      <c r="X64" s="236">
        <v>0</v>
      </c>
      <c r="Y64" s="32"/>
      <c r="Z64" s="235"/>
      <c r="AA64" s="235"/>
      <c r="AB64" s="235"/>
      <c r="AC64" s="236">
        <v>0</v>
      </c>
      <c r="AD64" s="285">
        <f t="shared" ref="AD64:AD69" si="57">I64+N64+S64+X64+AC64</f>
        <v>0</v>
      </c>
    </row>
    <row r="65" spans="2:32" x14ac:dyDescent="0.2">
      <c r="B65" s="154"/>
      <c r="C65" s="31"/>
      <c r="D65" s="155"/>
      <c r="E65" s="31"/>
      <c r="F65" s="236"/>
      <c r="G65" s="236"/>
      <c r="H65" s="236"/>
      <c r="I65" s="236">
        <v>0</v>
      </c>
      <c r="J65" s="32"/>
      <c r="K65" s="235"/>
      <c r="L65" s="235"/>
      <c r="M65" s="235"/>
      <c r="N65" s="236">
        <v>0</v>
      </c>
      <c r="O65" s="32"/>
      <c r="P65" s="235"/>
      <c r="Q65" s="235"/>
      <c r="R65" s="235"/>
      <c r="S65" s="236">
        <v>0</v>
      </c>
      <c r="T65" s="300"/>
      <c r="U65" s="235"/>
      <c r="V65" s="235"/>
      <c r="W65" s="235"/>
      <c r="X65" s="236">
        <v>0</v>
      </c>
      <c r="Y65" s="32"/>
      <c r="Z65" s="235"/>
      <c r="AA65" s="235"/>
      <c r="AB65" s="235"/>
      <c r="AC65" s="236">
        <v>0</v>
      </c>
      <c r="AD65" s="285">
        <f t="shared" si="57"/>
        <v>0</v>
      </c>
    </row>
    <row r="66" spans="2:32" x14ac:dyDescent="0.2">
      <c r="B66" s="154"/>
      <c r="C66" s="31"/>
      <c r="D66" s="155"/>
      <c r="E66" s="31"/>
      <c r="F66" s="236"/>
      <c r="G66" s="236"/>
      <c r="H66" s="236"/>
      <c r="I66" s="236">
        <v>0</v>
      </c>
      <c r="J66" s="32"/>
      <c r="K66" s="235"/>
      <c r="L66" s="235"/>
      <c r="M66" s="235"/>
      <c r="N66" s="236">
        <v>0</v>
      </c>
      <c r="O66" s="32"/>
      <c r="P66" s="235"/>
      <c r="Q66" s="235"/>
      <c r="R66" s="235"/>
      <c r="S66" s="236">
        <v>0</v>
      </c>
      <c r="T66" s="300"/>
      <c r="U66" s="235"/>
      <c r="V66" s="235"/>
      <c r="W66" s="235"/>
      <c r="X66" s="236">
        <v>0</v>
      </c>
      <c r="Y66" s="32"/>
      <c r="Z66" s="235"/>
      <c r="AA66" s="235"/>
      <c r="AB66" s="235"/>
      <c r="AC66" s="236">
        <v>0</v>
      </c>
      <c r="AD66" s="285">
        <f t="shared" si="57"/>
        <v>0</v>
      </c>
    </row>
    <row r="67" spans="2:32" x14ac:dyDescent="0.2">
      <c r="B67" s="154"/>
      <c r="C67" s="31"/>
      <c r="D67" s="155"/>
      <c r="E67" s="31"/>
      <c r="F67" s="236"/>
      <c r="G67" s="236"/>
      <c r="H67" s="236"/>
      <c r="I67" s="236">
        <v>0</v>
      </c>
      <c r="J67" s="32"/>
      <c r="K67" s="235"/>
      <c r="L67" s="235"/>
      <c r="M67" s="235"/>
      <c r="N67" s="236">
        <v>0</v>
      </c>
      <c r="O67" s="32"/>
      <c r="P67" s="235"/>
      <c r="Q67" s="235"/>
      <c r="R67" s="235"/>
      <c r="S67" s="236">
        <v>0</v>
      </c>
      <c r="T67" s="300"/>
      <c r="U67" s="235"/>
      <c r="V67" s="235"/>
      <c r="W67" s="235"/>
      <c r="X67" s="236">
        <v>0</v>
      </c>
      <c r="Y67" s="32"/>
      <c r="Z67" s="235"/>
      <c r="AA67" s="235"/>
      <c r="AB67" s="235"/>
      <c r="AC67" s="236">
        <v>0</v>
      </c>
      <c r="AD67" s="285">
        <f t="shared" si="57"/>
        <v>0</v>
      </c>
    </row>
    <row r="68" spans="2:32" x14ac:dyDescent="0.2">
      <c r="B68" s="154"/>
      <c r="C68" s="31"/>
      <c r="D68" s="155"/>
      <c r="E68" s="31"/>
      <c r="F68" s="236"/>
      <c r="G68" s="236"/>
      <c r="H68" s="236"/>
      <c r="I68" s="236">
        <v>0</v>
      </c>
      <c r="J68" s="32"/>
      <c r="K68" s="235"/>
      <c r="L68" s="235"/>
      <c r="M68" s="235"/>
      <c r="N68" s="236">
        <v>0</v>
      </c>
      <c r="O68" s="32"/>
      <c r="P68" s="235"/>
      <c r="Q68" s="235"/>
      <c r="R68" s="235"/>
      <c r="S68" s="236">
        <v>0</v>
      </c>
      <c r="T68" s="300"/>
      <c r="U68" s="235"/>
      <c r="V68" s="235"/>
      <c r="W68" s="235"/>
      <c r="X68" s="236">
        <v>0</v>
      </c>
      <c r="Y68" s="32"/>
      <c r="Z68" s="235"/>
      <c r="AA68" s="235"/>
      <c r="AB68" s="235"/>
      <c r="AC68" s="236">
        <v>0</v>
      </c>
      <c r="AD68" s="285">
        <f t="shared" si="57"/>
        <v>0</v>
      </c>
    </row>
    <row r="69" spans="2:32" x14ac:dyDescent="0.2">
      <c r="B69" s="156"/>
      <c r="C69" s="34"/>
      <c r="D69" s="157"/>
      <c r="E69" s="34"/>
      <c r="F69" s="260"/>
      <c r="G69" s="260"/>
      <c r="H69" s="260"/>
      <c r="I69" s="238">
        <f>SUM(I64:I68)</f>
        <v>0</v>
      </c>
      <c r="J69" s="36"/>
      <c r="K69" s="237"/>
      <c r="L69" s="237"/>
      <c r="M69" s="237"/>
      <c r="N69" s="238">
        <f>SUM(N64:N68)</f>
        <v>0</v>
      </c>
      <c r="O69" s="36"/>
      <c r="P69" s="237"/>
      <c r="Q69" s="237"/>
      <c r="R69" s="237"/>
      <c r="S69" s="238">
        <f>SUM(S64:S68)</f>
        <v>0</v>
      </c>
      <c r="T69" s="301"/>
      <c r="U69" s="237"/>
      <c r="V69" s="237"/>
      <c r="W69" s="237"/>
      <c r="X69" s="238">
        <f>SUM(X64:X68)</f>
        <v>0</v>
      </c>
      <c r="Y69" s="36"/>
      <c r="Z69" s="237"/>
      <c r="AA69" s="237"/>
      <c r="AB69" s="237"/>
      <c r="AC69" s="252">
        <f>SUM(AC64:AC68)</f>
        <v>0</v>
      </c>
      <c r="AD69" s="286">
        <f t="shared" si="57"/>
        <v>0</v>
      </c>
    </row>
    <row r="70" spans="2:32" s="153" customFormat="1" ht="25.35" customHeight="1" x14ac:dyDescent="0.2">
      <c r="B70" s="159" t="s">
        <v>80</v>
      </c>
      <c r="C70" s="38"/>
      <c r="D70" s="158"/>
      <c r="E70" s="38"/>
      <c r="F70" s="261"/>
      <c r="G70" s="261"/>
      <c r="H70" s="261"/>
      <c r="I70" s="240"/>
      <c r="J70" s="39"/>
      <c r="K70" s="239"/>
      <c r="L70" s="239"/>
      <c r="M70" s="239"/>
      <c r="N70" s="240"/>
      <c r="O70" s="39"/>
      <c r="P70" s="239"/>
      <c r="Q70" s="239"/>
      <c r="R70" s="239"/>
      <c r="S70" s="240"/>
      <c r="T70" s="302"/>
      <c r="U70" s="239"/>
      <c r="V70" s="239"/>
      <c r="W70" s="239"/>
      <c r="X70" s="240"/>
      <c r="Y70" s="39"/>
      <c r="Z70" s="239"/>
      <c r="AA70" s="239"/>
      <c r="AB70" s="239"/>
      <c r="AC70" s="273"/>
      <c r="AD70" s="287"/>
    </row>
    <row r="71" spans="2:32" x14ac:dyDescent="0.2">
      <c r="B71" s="154" t="s">
        <v>28</v>
      </c>
      <c r="C71" s="31"/>
      <c r="D71" s="155"/>
      <c r="E71" s="31"/>
      <c r="F71" s="236"/>
      <c r="G71" s="236"/>
      <c r="H71" s="236"/>
      <c r="I71" s="236">
        <v>0</v>
      </c>
      <c r="J71" s="32"/>
      <c r="K71" s="235"/>
      <c r="L71" s="235"/>
      <c r="M71" s="235"/>
      <c r="N71" s="236">
        <v>0</v>
      </c>
      <c r="O71" s="32"/>
      <c r="P71" s="235"/>
      <c r="Q71" s="235"/>
      <c r="R71" s="235"/>
      <c r="S71" s="236">
        <v>0</v>
      </c>
      <c r="T71" s="300"/>
      <c r="U71" s="235"/>
      <c r="V71" s="235"/>
      <c r="W71" s="235"/>
      <c r="X71" s="236">
        <v>0</v>
      </c>
      <c r="Y71" s="32"/>
      <c r="Z71" s="235"/>
      <c r="AA71" s="235"/>
      <c r="AB71" s="235"/>
      <c r="AC71" s="236">
        <v>0</v>
      </c>
      <c r="AD71" s="285">
        <f t="shared" ref="AD71:AD76" si="58">I71+N71+S71+X71+AC71</f>
        <v>0</v>
      </c>
    </row>
    <row r="72" spans="2:32" x14ac:dyDescent="0.2">
      <c r="B72" s="154"/>
      <c r="C72" s="31"/>
      <c r="D72" s="155"/>
      <c r="E72" s="31"/>
      <c r="F72" s="236"/>
      <c r="G72" s="236"/>
      <c r="H72" s="236"/>
      <c r="I72" s="236">
        <v>0</v>
      </c>
      <c r="J72" s="32"/>
      <c r="K72" s="235"/>
      <c r="L72" s="235"/>
      <c r="M72" s="235"/>
      <c r="N72" s="236">
        <v>0</v>
      </c>
      <c r="O72" s="32"/>
      <c r="P72" s="235"/>
      <c r="Q72" s="235"/>
      <c r="R72" s="235"/>
      <c r="S72" s="236">
        <v>0</v>
      </c>
      <c r="T72" s="300"/>
      <c r="U72" s="235"/>
      <c r="V72" s="235"/>
      <c r="W72" s="235"/>
      <c r="X72" s="236">
        <v>0</v>
      </c>
      <c r="Y72" s="32"/>
      <c r="Z72" s="235"/>
      <c r="AA72" s="235"/>
      <c r="AB72" s="235"/>
      <c r="AC72" s="236">
        <v>0</v>
      </c>
      <c r="AD72" s="285">
        <f t="shared" si="58"/>
        <v>0</v>
      </c>
    </row>
    <row r="73" spans="2:32" x14ac:dyDescent="0.2">
      <c r="B73" s="154"/>
      <c r="C73" s="31"/>
      <c r="D73" s="155"/>
      <c r="E73" s="31"/>
      <c r="F73" s="236"/>
      <c r="G73" s="236"/>
      <c r="H73" s="236"/>
      <c r="I73" s="236">
        <v>0</v>
      </c>
      <c r="J73" s="32"/>
      <c r="K73" s="235"/>
      <c r="L73" s="235"/>
      <c r="M73" s="235"/>
      <c r="N73" s="236">
        <v>0</v>
      </c>
      <c r="O73" s="32"/>
      <c r="P73" s="235"/>
      <c r="Q73" s="235"/>
      <c r="R73" s="235"/>
      <c r="S73" s="236">
        <v>0</v>
      </c>
      <c r="T73" s="300"/>
      <c r="U73" s="235"/>
      <c r="V73" s="235"/>
      <c r="W73" s="235"/>
      <c r="X73" s="236">
        <v>0</v>
      </c>
      <c r="Y73" s="32"/>
      <c r="Z73" s="235"/>
      <c r="AA73" s="235"/>
      <c r="AB73" s="235"/>
      <c r="AC73" s="236">
        <v>0</v>
      </c>
      <c r="AD73" s="285">
        <f t="shared" si="58"/>
        <v>0</v>
      </c>
    </row>
    <row r="74" spans="2:32" x14ac:dyDescent="0.2">
      <c r="B74" s="154"/>
      <c r="C74" s="31"/>
      <c r="D74" s="155"/>
      <c r="E74" s="31"/>
      <c r="F74" s="236"/>
      <c r="G74" s="236"/>
      <c r="H74" s="236"/>
      <c r="I74" s="236">
        <v>0</v>
      </c>
      <c r="J74" s="32"/>
      <c r="K74" s="235"/>
      <c r="L74" s="235"/>
      <c r="M74" s="235"/>
      <c r="N74" s="236">
        <v>0</v>
      </c>
      <c r="O74" s="32"/>
      <c r="P74" s="235"/>
      <c r="Q74" s="235"/>
      <c r="R74" s="235"/>
      <c r="S74" s="236">
        <v>0</v>
      </c>
      <c r="T74" s="300"/>
      <c r="U74" s="235"/>
      <c r="V74" s="235"/>
      <c r="W74" s="235"/>
      <c r="X74" s="236">
        <v>0</v>
      </c>
      <c r="Y74" s="32"/>
      <c r="Z74" s="235"/>
      <c r="AA74" s="235"/>
      <c r="AB74" s="235"/>
      <c r="AC74" s="236">
        <v>0</v>
      </c>
      <c r="AD74" s="285">
        <f t="shared" si="58"/>
        <v>0</v>
      </c>
    </row>
    <row r="75" spans="2:32" x14ac:dyDescent="0.2">
      <c r="B75" s="154"/>
      <c r="C75" s="31"/>
      <c r="D75" s="155"/>
      <c r="E75" s="31"/>
      <c r="F75" s="236"/>
      <c r="G75" s="236"/>
      <c r="H75" s="236"/>
      <c r="I75" s="236">
        <v>0</v>
      </c>
      <c r="J75" s="32"/>
      <c r="K75" s="235"/>
      <c r="L75" s="235"/>
      <c r="M75" s="235"/>
      <c r="N75" s="236">
        <v>0</v>
      </c>
      <c r="O75" s="32"/>
      <c r="P75" s="235"/>
      <c r="Q75" s="235"/>
      <c r="R75" s="235"/>
      <c r="S75" s="236">
        <v>0</v>
      </c>
      <c r="T75" s="300"/>
      <c r="U75" s="235"/>
      <c r="V75" s="235"/>
      <c r="W75" s="235"/>
      <c r="X75" s="236">
        <v>0</v>
      </c>
      <c r="Y75" s="32"/>
      <c r="Z75" s="235"/>
      <c r="AA75" s="235"/>
      <c r="AB75" s="235"/>
      <c r="AC75" s="236">
        <v>0</v>
      </c>
      <c r="AD75" s="285">
        <f t="shared" si="58"/>
        <v>0</v>
      </c>
    </row>
    <row r="76" spans="2:32" x14ac:dyDescent="0.2">
      <c r="B76" s="156"/>
      <c r="C76" s="34"/>
      <c r="D76" s="157"/>
      <c r="E76" s="34"/>
      <c r="F76" s="260"/>
      <c r="G76" s="260"/>
      <c r="H76" s="260"/>
      <c r="I76" s="238">
        <f>SUM(I71:I75)</f>
        <v>0</v>
      </c>
      <c r="J76" s="36"/>
      <c r="K76" s="237"/>
      <c r="L76" s="237"/>
      <c r="M76" s="237"/>
      <c r="N76" s="238">
        <f>SUM(N71:N75)</f>
        <v>0</v>
      </c>
      <c r="O76" s="36"/>
      <c r="P76" s="237"/>
      <c r="Q76" s="237"/>
      <c r="R76" s="237"/>
      <c r="S76" s="238">
        <f>SUM(S71:S75)</f>
        <v>0</v>
      </c>
      <c r="T76" s="301"/>
      <c r="U76" s="237"/>
      <c r="V76" s="237"/>
      <c r="W76" s="237"/>
      <c r="X76" s="238">
        <f>SUM(X71:X75)</f>
        <v>0</v>
      </c>
      <c r="Y76" s="36"/>
      <c r="Z76" s="237"/>
      <c r="AA76" s="237"/>
      <c r="AB76" s="237"/>
      <c r="AC76" s="252">
        <f>SUM(AC71:AC75)</f>
        <v>0</v>
      </c>
      <c r="AD76" s="286">
        <f t="shared" si="58"/>
        <v>0</v>
      </c>
    </row>
    <row r="77" spans="2:32" x14ac:dyDescent="0.2">
      <c r="B77" s="160" t="s">
        <v>32</v>
      </c>
      <c r="C77" s="41"/>
      <c r="D77" s="161"/>
      <c r="E77" s="41"/>
      <c r="F77" s="262"/>
      <c r="G77" s="262"/>
      <c r="H77" s="262"/>
      <c r="I77" s="242">
        <f>I35+I41+I48+I55+I62+I69+I76</f>
        <v>0</v>
      </c>
      <c r="J77" s="43"/>
      <c r="K77" s="241"/>
      <c r="L77" s="241"/>
      <c r="M77" s="241"/>
      <c r="N77" s="242">
        <f>N35+N41+N48+N55+N62+N69+N76</f>
        <v>0</v>
      </c>
      <c r="O77" s="43"/>
      <c r="P77" s="241"/>
      <c r="Q77" s="241"/>
      <c r="R77" s="241"/>
      <c r="S77" s="242">
        <f>S35+S41+S48+S55+S62+S69+S76</f>
        <v>0</v>
      </c>
      <c r="T77" s="303"/>
      <c r="U77" s="241"/>
      <c r="V77" s="241"/>
      <c r="W77" s="241"/>
      <c r="X77" s="242">
        <f>X35+X41+X48+X55+X62+X69+X76</f>
        <v>0</v>
      </c>
      <c r="Y77" s="43"/>
      <c r="Z77" s="241"/>
      <c r="AA77" s="241"/>
      <c r="AB77" s="241"/>
      <c r="AC77" s="242">
        <f>AC35+AC41+AC48+AC55+AC62+AC69+AC76</f>
        <v>0</v>
      </c>
      <c r="AD77" s="288">
        <f>I77+N77+S77+X77+AC77</f>
        <v>0</v>
      </c>
      <c r="AE77" s="195" t="s">
        <v>104</v>
      </c>
      <c r="AF77" s="195"/>
    </row>
    <row r="78" spans="2:32" x14ac:dyDescent="0.2">
      <c r="B78" s="160" t="s">
        <v>33</v>
      </c>
      <c r="C78" s="41"/>
      <c r="D78" s="161"/>
      <c r="E78" s="41"/>
      <c r="F78" s="262"/>
      <c r="G78" s="262"/>
      <c r="H78" s="262"/>
      <c r="I78" s="242">
        <f>G35</f>
        <v>0</v>
      </c>
      <c r="J78" s="43"/>
      <c r="K78" s="241"/>
      <c r="L78" s="241"/>
      <c r="M78" s="241"/>
      <c r="N78" s="242">
        <f>L35</f>
        <v>0</v>
      </c>
      <c r="O78" s="43"/>
      <c r="P78" s="241"/>
      <c r="Q78" s="241"/>
      <c r="R78" s="241"/>
      <c r="S78" s="242">
        <f>Q35</f>
        <v>0</v>
      </c>
      <c r="T78" s="303"/>
      <c r="U78" s="241"/>
      <c r="V78" s="241"/>
      <c r="W78" s="241"/>
      <c r="X78" s="242">
        <f>V35</f>
        <v>0</v>
      </c>
      <c r="Y78" s="43"/>
      <c r="Z78" s="241"/>
      <c r="AA78" s="241"/>
      <c r="AB78" s="241"/>
      <c r="AC78" s="242">
        <f>AA35</f>
        <v>0</v>
      </c>
      <c r="AD78" s="289">
        <f>I78+N78+S78+X78+AC78</f>
        <v>0</v>
      </c>
      <c r="AE78" s="195"/>
      <c r="AF78" s="195"/>
    </row>
    <row r="79" spans="2:32" x14ac:dyDescent="0.2">
      <c r="B79" s="160" t="s">
        <v>34</v>
      </c>
      <c r="C79" s="41"/>
      <c r="D79" s="162" t="s">
        <v>35</v>
      </c>
      <c r="E79" s="41">
        <v>0.48</v>
      </c>
      <c r="F79" s="262"/>
      <c r="G79" s="262"/>
      <c r="H79" s="262"/>
      <c r="I79" s="242">
        <f>I78*$E$79</f>
        <v>0</v>
      </c>
      <c r="J79" s="43"/>
      <c r="K79" s="241"/>
      <c r="L79" s="241"/>
      <c r="M79" s="241"/>
      <c r="N79" s="242">
        <f>N78*$E$79</f>
        <v>0</v>
      </c>
      <c r="O79" s="43"/>
      <c r="P79" s="241"/>
      <c r="Q79" s="241"/>
      <c r="R79" s="241"/>
      <c r="S79" s="242">
        <f>S78*$E$79</f>
        <v>0</v>
      </c>
      <c r="T79" s="303"/>
      <c r="U79" s="241"/>
      <c r="V79" s="241"/>
      <c r="W79" s="241"/>
      <c r="X79" s="242">
        <f>X78*$E$79</f>
        <v>0</v>
      </c>
      <c r="Y79" s="43"/>
      <c r="Z79" s="241"/>
      <c r="AA79" s="241"/>
      <c r="AB79" s="241"/>
      <c r="AC79" s="242">
        <f>AC78*$E$79</f>
        <v>0</v>
      </c>
      <c r="AD79" s="289">
        <f>I79+N79+S79+X79+AC79</f>
        <v>0</v>
      </c>
      <c r="AE79" s="195" t="s">
        <v>105</v>
      </c>
      <c r="AF79" s="195"/>
    </row>
    <row r="80" spans="2:32" s="153" customFormat="1" ht="25.35" customHeight="1" thickBot="1" x14ac:dyDescent="0.25">
      <c r="B80" s="163" t="s">
        <v>36</v>
      </c>
      <c r="C80" s="46"/>
      <c r="D80" s="164"/>
      <c r="E80" s="46"/>
      <c r="F80" s="263"/>
      <c r="G80" s="263"/>
      <c r="H80" s="263"/>
      <c r="I80" s="244">
        <f>I77+I79</f>
        <v>0</v>
      </c>
      <c r="J80" s="48"/>
      <c r="K80" s="243"/>
      <c r="L80" s="243"/>
      <c r="M80" s="243"/>
      <c r="N80" s="244">
        <f>N77+N79</f>
        <v>0</v>
      </c>
      <c r="O80" s="48"/>
      <c r="P80" s="243"/>
      <c r="Q80" s="243"/>
      <c r="R80" s="243"/>
      <c r="S80" s="244">
        <f>S77+S79</f>
        <v>0</v>
      </c>
      <c r="T80" s="304"/>
      <c r="U80" s="243"/>
      <c r="V80" s="243"/>
      <c r="W80" s="243"/>
      <c r="X80" s="244">
        <f>X77+X79</f>
        <v>0</v>
      </c>
      <c r="Y80" s="48"/>
      <c r="Z80" s="243"/>
      <c r="AA80" s="243"/>
      <c r="AB80" s="243"/>
      <c r="AC80" s="244">
        <f>AC77+AC79</f>
        <v>0</v>
      </c>
      <c r="AD80" s="244">
        <f>AD77+AD79</f>
        <v>0</v>
      </c>
      <c r="AE80" s="196" t="s">
        <v>8</v>
      </c>
      <c r="AF80" s="196"/>
    </row>
    <row r="81" spans="3:31" x14ac:dyDescent="0.2">
      <c r="I81" s="221"/>
      <c r="J81" s="5"/>
      <c r="K81" s="227"/>
      <c r="L81" s="227"/>
      <c r="M81" s="227"/>
      <c r="N81" s="227"/>
      <c r="O81" s="5"/>
      <c r="P81" s="227"/>
      <c r="Q81" s="227"/>
      <c r="R81" s="227"/>
      <c r="S81" s="227"/>
      <c r="T81" s="227"/>
      <c r="U81" s="264"/>
      <c r="V81" s="264"/>
      <c r="W81" s="264"/>
      <c r="X81" s="264"/>
      <c r="AD81" s="264"/>
    </row>
    <row r="82" spans="3:31" x14ac:dyDescent="0.2">
      <c r="I82" s="221"/>
      <c r="J82" s="5"/>
      <c r="K82" s="227"/>
      <c r="L82" s="227"/>
      <c r="M82" s="227"/>
      <c r="N82" s="227"/>
      <c r="O82" s="5"/>
      <c r="P82" s="227"/>
      <c r="Q82" s="227"/>
      <c r="R82" s="227"/>
      <c r="S82" s="227"/>
      <c r="T82" s="227"/>
      <c r="U82" s="264"/>
      <c r="V82" s="264"/>
      <c r="W82" s="264"/>
      <c r="X82" s="264"/>
      <c r="AD82" s="264"/>
    </row>
    <row r="83" spans="3:31" ht="54.6" customHeight="1" x14ac:dyDescent="0.2">
      <c r="C83" s="2"/>
      <c r="E83" s="2"/>
      <c r="F83" s="264"/>
      <c r="I83" s="221"/>
      <c r="J83" s="5"/>
      <c r="K83" s="227"/>
      <c r="L83" s="227"/>
      <c r="M83" s="227"/>
      <c r="N83" s="227"/>
      <c r="O83" s="5"/>
      <c r="P83" s="227"/>
      <c r="Q83" s="227"/>
      <c r="R83" s="227"/>
      <c r="S83" s="227"/>
      <c r="T83" s="7"/>
      <c r="AB83" s="307" t="s">
        <v>89</v>
      </c>
      <c r="AC83" s="307"/>
      <c r="AD83" s="307"/>
    </row>
    <row r="84" spans="3:31" ht="25.15" customHeight="1" x14ac:dyDescent="0.2">
      <c r="C84" s="2"/>
      <c r="E84" s="2"/>
      <c r="F84" s="264"/>
      <c r="I84" s="221"/>
      <c r="J84" s="5"/>
      <c r="K84" s="227"/>
      <c r="L84" s="227"/>
      <c r="M84" s="227"/>
      <c r="N84" s="227"/>
      <c r="O84" s="5"/>
      <c r="P84" s="227"/>
      <c r="Q84" s="227"/>
      <c r="R84" s="227"/>
      <c r="S84" s="227"/>
      <c r="T84" s="7"/>
      <c r="AB84" s="309" t="s">
        <v>96</v>
      </c>
      <c r="AC84" s="310"/>
      <c r="AD84" s="311"/>
      <c r="AE84" s="188"/>
    </row>
    <row r="85" spans="3:31" ht="19.149999999999999" customHeight="1" x14ac:dyDescent="0.2">
      <c r="C85" s="2"/>
      <c r="E85" s="2"/>
      <c r="F85" s="264"/>
      <c r="I85" s="221"/>
      <c r="J85" s="5"/>
      <c r="K85" s="227"/>
      <c r="L85" s="227"/>
      <c r="M85" s="227"/>
      <c r="N85" s="227"/>
      <c r="O85" s="5"/>
      <c r="P85" s="227"/>
      <c r="Q85" s="227"/>
      <c r="R85" s="227"/>
      <c r="S85" s="227"/>
      <c r="T85" s="7"/>
      <c r="AB85" s="219" t="s">
        <v>86</v>
      </c>
      <c r="AC85" s="219"/>
      <c r="AD85" s="290">
        <v>0</v>
      </c>
    </row>
    <row r="86" spans="3:31" ht="18.600000000000001" customHeight="1" x14ac:dyDescent="0.2">
      <c r="C86" s="2"/>
      <c r="E86" s="2"/>
      <c r="F86" s="264"/>
      <c r="I86" s="221"/>
      <c r="J86" s="5"/>
      <c r="K86" s="227"/>
      <c r="L86" s="227"/>
      <c r="M86" s="227"/>
      <c r="N86" s="227"/>
      <c r="O86" s="5"/>
      <c r="P86" s="227"/>
      <c r="Q86" s="227"/>
      <c r="R86" s="227"/>
      <c r="S86" s="227"/>
      <c r="T86" s="7"/>
      <c r="AB86" s="219" t="s">
        <v>91</v>
      </c>
      <c r="AC86" s="219"/>
      <c r="AD86" s="290">
        <f>AE99</f>
        <v>0</v>
      </c>
    </row>
    <row r="87" spans="3:31" ht="19.149999999999999" customHeight="1" x14ac:dyDescent="0.2">
      <c r="C87" s="2"/>
      <c r="E87" s="2"/>
      <c r="F87" s="264"/>
      <c r="AB87" s="219" t="s">
        <v>87</v>
      </c>
      <c r="AC87" s="219"/>
      <c r="AD87" s="290">
        <f>SUM(AD85:AD86)</f>
        <v>0</v>
      </c>
    </row>
    <row r="88" spans="3:31" x14ac:dyDescent="0.2">
      <c r="AB88" s="269"/>
      <c r="AC88" s="274"/>
      <c r="AD88" s="291"/>
    </row>
    <row r="89" spans="3:31" x14ac:dyDescent="0.2">
      <c r="AB89" s="219" t="s">
        <v>97</v>
      </c>
      <c r="AC89" s="219"/>
      <c r="AD89" s="219"/>
    </row>
    <row r="90" spans="3:31" x14ac:dyDescent="0.2">
      <c r="AB90" s="219"/>
      <c r="AC90" s="275" t="s">
        <v>88</v>
      </c>
      <c r="AD90" s="219">
        <f>AD80-AD87</f>
        <v>0</v>
      </c>
    </row>
    <row r="92" spans="3:31" x14ac:dyDescent="0.2">
      <c r="AA92" s="219"/>
      <c r="AB92" s="270" t="s">
        <v>90</v>
      </c>
      <c r="AC92" s="270"/>
      <c r="AD92" s="183"/>
      <c r="AE92" s="166"/>
    </row>
    <row r="93" spans="3:31" ht="25.5" x14ac:dyDescent="0.2">
      <c r="AA93" s="266" t="s">
        <v>92</v>
      </c>
      <c r="AB93" s="266" t="s">
        <v>93</v>
      </c>
      <c r="AC93" s="308" t="s">
        <v>94</v>
      </c>
      <c r="AD93" s="308"/>
      <c r="AE93" s="184" t="s">
        <v>95</v>
      </c>
    </row>
    <row r="94" spans="3:31" x14ac:dyDescent="0.2">
      <c r="AA94" s="267"/>
      <c r="AB94" s="219"/>
      <c r="AC94" s="306"/>
      <c r="AD94" s="306"/>
      <c r="AE94" s="192">
        <v>0</v>
      </c>
    </row>
    <row r="95" spans="3:31" x14ac:dyDescent="0.2">
      <c r="AA95" s="267"/>
      <c r="AB95" s="219"/>
      <c r="AC95" s="306"/>
      <c r="AD95" s="306"/>
      <c r="AE95" s="192">
        <v>0</v>
      </c>
    </row>
    <row r="96" spans="3:31" x14ac:dyDescent="0.2">
      <c r="AA96" s="267"/>
      <c r="AB96" s="219"/>
      <c r="AC96" s="306"/>
      <c r="AD96" s="306"/>
      <c r="AE96" s="192">
        <v>0</v>
      </c>
    </row>
    <row r="97" spans="27:31" x14ac:dyDescent="0.2">
      <c r="AA97" s="267"/>
      <c r="AB97" s="219"/>
      <c r="AC97" s="306"/>
      <c r="AD97" s="306"/>
      <c r="AE97" s="192">
        <v>0</v>
      </c>
    </row>
    <row r="98" spans="27:31" x14ac:dyDescent="0.2">
      <c r="AA98" s="267"/>
      <c r="AB98" s="219"/>
      <c r="AC98" s="306"/>
      <c r="AD98" s="306"/>
      <c r="AE98" s="192">
        <v>0</v>
      </c>
    </row>
    <row r="99" spans="27:31" x14ac:dyDescent="0.2">
      <c r="AA99" s="268"/>
      <c r="AD99" s="194" t="s">
        <v>103</v>
      </c>
      <c r="AE99" s="292">
        <f>SUM(AE94:AE98)</f>
        <v>0</v>
      </c>
    </row>
  </sheetData>
  <mergeCells count="27">
    <mergeCell ref="C19:I19"/>
    <mergeCell ref="C26:I26"/>
    <mergeCell ref="J26:N26"/>
    <mergeCell ref="O26:S26"/>
    <mergeCell ref="T26:X26"/>
    <mergeCell ref="Y26:AC26"/>
    <mergeCell ref="T12:X12"/>
    <mergeCell ref="Y12:AC12"/>
    <mergeCell ref="J19:N19"/>
    <mergeCell ref="O19:S19"/>
    <mergeCell ref="T19:X19"/>
    <mergeCell ref="Y19:AC19"/>
    <mergeCell ref="C1:F1"/>
    <mergeCell ref="O1:S11"/>
    <mergeCell ref="C2:H2"/>
    <mergeCell ref="C3:H3"/>
    <mergeCell ref="C12:I12"/>
    <mergeCell ref="J12:N12"/>
    <mergeCell ref="O12:S12"/>
    <mergeCell ref="AC96:AD96"/>
    <mergeCell ref="AC97:AD97"/>
    <mergeCell ref="AC98:AD98"/>
    <mergeCell ref="AB83:AD83"/>
    <mergeCell ref="AC93:AD93"/>
    <mergeCell ref="AC94:AD94"/>
    <mergeCell ref="AC95:AD95"/>
    <mergeCell ref="AB84:AD84"/>
  </mergeCells>
  <pageMargins left="0.7" right="0.7" top="0.75" bottom="0.75" header="0.3" footer="0.3"/>
  <pageSetup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D697F0-9C6E-46C4-80F5-84CB59DDBC8A}">
  <dimension ref="A1:G12"/>
  <sheetViews>
    <sheetView workbookViewId="0">
      <selection activeCell="H19" sqref="H19"/>
    </sheetView>
  </sheetViews>
  <sheetFormatPr defaultRowHeight="15" x14ac:dyDescent="0.25"/>
  <sheetData>
    <row r="1" spans="1:7" x14ac:dyDescent="0.25">
      <c r="A1" t="s">
        <v>37</v>
      </c>
    </row>
    <row r="3" spans="1:7" x14ac:dyDescent="0.25">
      <c r="A3" t="s">
        <v>38</v>
      </c>
    </row>
    <row r="4" spans="1:7" x14ac:dyDescent="0.25">
      <c r="B4" t="s">
        <v>39</v>
      </c>
    </row>
    <row r="6" spans="1:7" x14ac:dyDescent="0.25">
      <c r="A6" s="50" t="s">
        <v>40</v>
      </c>
    </row>
    <row r="7" spans="1:7" x14ac:dyDescent="0.25">
      <c r="A7" s="50"/>
    </row>
    <row r="8" spans="1:7" x14ac:dyDescent="0.25">
      <c r="B8" s="51" t="s">
        <v>41</v>
      </c>
      <c r="C8" s="51"/>
      <c r="D8" s="51"/>
      <c r="E8" s="51"/>
      <c r="F8" s="51"/>
      <c r="G8" s="52">
        <v>0.317</v>
      </c>
    </row>
    <row r="9" spans="1:7" x14ac:dyDescent="0.25">
      <c r="B9" s="53" t="s">
        <v>42</v>
      </c>
      <c r="C9" s="53"/>
      <c r="D9" s="53"/>
      <c r="E9" s="53"/>
      <c r="F9" s="53"/>
      <c r="G9" s="54">
        <v>0.13600000000000001</v>
      </c>
    </row>
    <row r="10" spans="1:7" x14ac:dyDescent="0.25">
      <c r="B10" s="51" t="s">
        <v>43</v>
      </c>
      <c r="C10" s="51"/>
      <c r="D10" s="51"/>
      <c r="E10" s="51"/>
      <c r="F10" s="51"/>
      <c r="G10" s="52">
        <v>0.40799999999999997</v>
      </c>
    </row>
    <row r="11" spans="1:7" x14ac:dyDescent="0.25">
      <c r="B11" s="53" t="s">
        <v>44</v>
      </c>
      <c r="C11" s="53"/>
      <c r="D11" s="53"/>
      <c r="E11" s="53"/>
      <c r="F11" s="53"/>
      <c r="G11" s="54">
        <v>0.189</v>
      </c>
    </row>
    <row r="12" spans="1:7" x14ac:dyDescent="0.25">
      <c r="B12" s="51" t="s">
        <v>45</v>
      </c>
      <c r="C12" s="51"/>
      <c r="D12" s="51"/>
      <c r="E12" s="51"/>
      <c r="F12" s="51"/>
      <c r="G12" s="52">
        <v>1.2E-2</v>
      </c>
    </row>
  </sheetData>
  <sheetProtection algorithmName="SHA-512" hashValue="eG2hg3xZpxt760n/v/hQmCa36/2AIj1OedtSqnW/OuXrhSrMnQcQvSlW28TNGIo+oVBtZ5+h1J4YJfMIza+RQA==" saltValue="wZMVGWyzMPgcm7PDsuk35Q==" spinCount="100000" sheet="1" objects="1" scenarios="1"/>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1D4B64-59A7-4D5F-81EE-77859B49554F}">
  <dimension ref="B1:AE92"/>
  <sheetViews>
    <sheetView zoomScale="77" zoomScaleNormal="77" workbookViewId="0">
      <selection activeCell="R14" sqref="R14"/>
    </sheetView>
  </sheetViews>
  <sheetFormatPr defaultColWidth="8.7109375" defaultRowHeight="12.75" x14ac:dyDescent="0.2"/>
  <cols>
    <col min="1" max="1" width="10.28515625" style="49" customWidth="1"/>
    <col min="2" max="2" width="23.140625" style="49" customWidth="1"/>
    <col min="3" max="3" width="13.7109375" style="58" customWidth="1"/>
    <col min="4" max="4" width="13.7109375" style="49" customWidth="1"/>
    <col min="5" max="5" width="13.7109375" style="58" customWidth="1"/>
    <col min="6" max="9" width="13.7109375" style="59" customWidth="1"/>
    <col min="10" max="10" width="13.7109375" style="58" customWidth="1"/>
    <col min="11" max="14" width="13.7109375" style="60" customWidth="1"/>
    <col min="15" max="15" width="13.7109375" style="58" customWidth="1"/>
    <col min="16" max="20" width="13.7109375" style="60" customWidth="1"/>
    <col min="21" max="29" width="13.7109375" style="49" customWidth="1"/>
    <col min="30" max="30" width="18.42578125" style="49" bestFit="1" customWidth="1"/>
    <col min="31" max="31" width="21.5703125" style="49" customWidth="1"/>
    <col min="32" max="16384" width="8.7109375" style="49"/>
  </cols>
  <sheetData>
    <row r="1" spans="2:30" ht="30" customHeight="1" thickBot="1" x14ac:dyDescent="0.3">
      <c r="B1" s="55" t="s">
        <v>0</v>
      </c>
      <c r="C1" s="334" t="s">
        <v>46</v>
      </c>
      <c r="D1" s="335"/>
      <c r="E1" s="335"/>
      <c r="F1" s="335"/>
      <c r="G1" s="335"/>
      <c r="H1" s="335"/>
      <c r="I1" s="335"/>
      <c r="J1" s="335"/>
      <c r="K1" s="335"/>
      <c r="L1" s="335"/>
      <c r="M1" s="335"/>
      <c r="N1" s="335"/>
      <c r="O1" s="336"/>
      <c r="P1" s="336"/>
      <c r="Q1" s="336"/>
      <c r="R1" s="336"/>
      <c r="S1" s="336"/>
      <c r="T1" s="56"/>
    </row>
    <row r="2" spans="2:30" ht="30" customHeight="1" thickBot="1" x14ac:dyDescent="0.3">
      <c r="B2" s="55" t="s">
        <v>1</v>
      </c>
      <c r="C2" s="338" t="s">
        <v>47</v>
      </c>
      <c r="D2" s="339"/>
      <c r="E2" s="339"/>
      <c r="F2" s="339"/>
      <c r="G2" s="339"/>
      <c r="H2" s="339"/>
      <c r="I2" s="339"/>
      <c r="J2" s="339"/>
      <c r="K2" s="339"/>
      <c r="L2" s="339"/>
      <c r="M2" s="339"/>
      <c r="N2" s="339"/>
      <c r="O2" s="336"/>
      <c r="P2" s="336"/>
      <c r="Q2" s="336"/>
      <c r="R2" s="336"/>
      <c r="S2" s="336"/>
      <c r="T2" s="56"/>
    </row>
    <row r="3" spans="2:30" ht="30" customHeight="1" thickBot="1" x14ac:dyDescent="0.3">
      <c r="B3" s="55" t="s">
        <v>2</v>
      </c>
      <c r="C3" s="338" t="s">
        <v>48</v>
      </c>
      <c r="D3" s="339"/>
      <c r="E3" s="339"/>
      <c r="F3" s="339"/>
      <c r="G3" s="339"/>
      <c r="H3" s="339"/>
      <c r="I3" s="339"/>
      <c r="J3" s="339"/>
      <c r="K3" s="339"/>
      <c r="L3" s="339"/>
      <c r="M3" s="339"/>
      <c r="N3" s="339"/>
      <c r="O3" s="336"/>
      <c r="P3" s="336"/>
      <c r="Q3" s="336"/>
      <c r="R3" s="336"/>
      <c r="S3" s="336"/>
      <c r="T3" s="56"/>
    </row>
    <row r="4" spans="2:30" x14ac:dyDescent="0.2">
      <c r="B4" s="57"/>
      <c r="O4" s="336"/>
      <c r="P4" s="336"/>
      <c r="Q4" s="336"/>
      <c r="R4" s="336"/>
      <c r="S4" s="336"/>
      <c r="T4" s="56"/>
    </row>
    <row r="5" spans="2:30" ht="63.75" x14ac:dyDescent="0.2">
      <c r="B5" s="170" t="s">
        <v>83</v>
      </c>
      <c r="C5" s="171" t="s">
        <v>82</v>
      </c>
      <c r="D5" s="170" t="s">
        <v>81</v>
      </c>
      <c r="E5" s="172" t="s">
        <v>84</v>
      </c>
      <c r="F5" s="173" t="s">
        <v>85</v>
      </c>
      <c r="O5" s="336"/>
      <c r="P5" s="336"/>
      <c r="Q5" s="336"/>
      <c r="R5" s="336"/>
      <c r="S5" s="336"/>
      <c r="T5" s="56"/>
    </row>
    <row r="6" spans="2:30" x14ac:dyDescent="0.2">
      <c r="B6" s="174" t="str">
        <f>B13</f>
        <v>PI/PD</v>
      </c>
      <c r="C6" s="175">
        <v>3</v>
      </c>
      <c r="D6" s="176">
        <f>F13</f>
        <v>60000</v>
      </c>
      <c r="E6" s="177">
        <f>C6/24</f>
        <v>0.125</v>
      </c>
      <c r="F6" s="178">
        <f>D6*E6</f>
        <v>7500</v>
      </c>
      <c r="O6" s="336"/>
      <c r="P6" s="336"/>
      <c r="Q6" s="336"/>
      <c r="R6" s="336"/>
      <c r="S6" s="336"/>
      <c r="T6" s="56"/>
    </row>
    <row r="7" spans="2:30" x14ac:dyDescent="0.2">
      <c r="B7" s="174"/>
      <c r="C7" s="175"/>
      <c r="D7" s="176"/>
      <c r="E7" s="177">
        <f t="shared" ref="E7:E9" si="0">C7/24</f>
        <v>0</v>
      </c>
      <c r="F7" s="178">
        <f t="shared" ref="F7:F9" si="1">D7*E7</f>
        <v>0</v>
      </c>
      <c r="O7" s="336"/>
      <c r="P7" s="336"/>
      <c r="Q7" s="336"/>
      <c r="R7" s="336"/>
      <c r="S7" s="336"/>
      <c r="T7" s="56"/>
    </row>
    <row r="8" spans="2:30" x14ac:dyDescent="0.2">
      <c r="B8" s="174"/>
      <c r="C8" s="175"/>
      <c r="D8" s="176"/>
      <c r="E8" s="177">
        <f t="shared" si="0"/>
        <v>0</v>
      </c>
      <c r="F8" s="178">
        <f t="shared" si="1"/>
        <v>0</v>
      </c>
      <c r="O8" s="336"/>
      <c r="P8" s="336"/>
      <c r="Q8" s="336"/>
      <c r="R8" s="336"/>
      <c r="S8" s="336"/>
      <c r="T8" s="56"/>
    </row>
    <row r="9" spans="2:30" x14ac:dyDescent="0.2">
      <c r="B9" s="174"/>
      <c r="C9" s="175"/>
      <c r="D9" s="176"/>
      <c r="E9" s="177">
        <f t="shared" si="0"/>
        <v>0</v>
      </c>
      <c r="F9" s="178">
        <f t="shared" si="1"/>
        <v>0</v>
      </c>
      <c r="O9" s="336"/>
      <c r="P9" s="336"/>
      <c r="Q9" s="336"/>
      <c r="R9" s="336"/>
      <c r="S9" s="336"/>
      <c r="T9" s="56"/>
    </row>
    <row r="10" spans="2:30" ht="13.35" customHeight="1" thickBot="1" x14ac:dyDescent="0.25">
      <c r="B10" s="57"/>
      <c r="C10" s="61"/>
      <c r="E10" s="61"/>
      <c r="F10" s="62"/>
      <c r="G10" s="62"/>
      <c r="H10" s="62"/>
      <c r="I10" s="62"/>
      <c r="J10" s="61"/>
      <c r="K10" s="63"/>
      <c r="L10" s="63"/>
      <c r="M10" s="63"/>
      <c r="N10" s="63"/>
      <c r="O10" s="337"/>
      <c r="P10" s="337"/>
      <c r="Q10" s="337"/>
      <c r="R10" s="337"/>
      <c r="S10" s="337"/>
      <c r="T10" s="64"/>
    </row>
    <row r="11" spans="2:30" s="67" customFormat="1" ht="25.35" customHeight="1" thickBot="1" x14ac:dyDescent="0.3">
      <c r="B11" s="65"/>
      <c r="C11" s="340" t="s">
        <v>49</v>
      </c>
      <c r="D11" s="340"/>
      <c r="E11" s="340"/>
      <c r="F11" s="340"/>
      <c r="G11" s="340"/>
      <c r="H11" s="340"/>
      <c r="I11" s="341"/>
      <c r="J11" s="342" t="s">
        <v>50</v>
      </c>
      <c r="K11" s="340"/>
      <c r="L11" s="340"/>
      <c r="M11" s="340"/>
      <c r="N11" s="341"/>
      <c r="O11" s="342" t="s">
        <v>51</v>
      </c>
      <c r="P11" s="340"/>
      <c r="Q11" s="340"/>
      <c r="R11" s="340"/>
      <c r="S11" s="341"/>
      <c r="T11" s="342" t="s">
        <v>52</v>
      </c>
      <c r="U11" s="340"/>
      <c r="V11" s="340"/>
      <c r="W11" s="340"/>
      <c r="X11" s="341"/>
      <c r="Y11" s="342" t="s">
        <v>53</v>
      </c>
      <c r="Z11" s="340"/>
      <c r="AA11" s="340"/>
      <c r="AB11" s="340"/>
      <c r="AC11" s="340"/>
      <c r="AD11" s="66" t="s">
        <v>8</v>
      </c>
    </row>
    <row r="12" spans="2:30" s="75" customFormat="1" ht="25.35" customHeight="1" x14ac:dyDescent="0.25">
      <c r="B12" s="68" t="s">
        <v>9</v>
      </c>
      <c r="C12" s="69" t="s">
        <v>10</v>
      </c>
      <c r="D12" s="70" t="s">
        <v>11</v>
      </c>
      <c r="E12" s="69" t="s">
        <v>12</v>
      </c>
      <c r="F12" s="71" t="s">
        <v>13</v>
      </c>
      <c r="G12" s="71" t="s">
        <v>14</v>
      </c>
      <c r="H12" s="71" t="s">
        <v>15</v>
      </c>
      <c r="I12" s="72" t="s">
        <v>16</v>
      </c>
      <c r="J12" s="73" t="s">
        <v>10</v>
      </c>
      <c r="K12" s="71" t="s">
        <v>13</v>
      </c>
      <c r="L12" s="71" t="s">
        <v>14</v>
      </c>
      <c r="M12" s="71" t="s">
        <v>15</v>
      </c>
      <c r="N12" s="72" t="s">
        <v>16</v>
      </c>
      <c r="O12" s="73" t="s">
        <v>10</v>
      </c>
      <c r="P12" s="71" t="s">
        <v>13</v>
      </c>
      <c r="Q12" s="71" t="s">
        <v>14</v>
      </c>
      <c r="R12" s="71" t="s">
        <v>15</v>
      </c>
      <c r="S12" s="72" t="s">
        <v>16</v>
      </c>
      <c r="T12" s="73" t="s">
        <v>10</v>
      </c>
      <c r="U12" s="71" t="s">
        <v>13</v>
      </c>
      <c r="V12" s="71" t="s">
        <v>14</v>
      </c>
      <c r="W12" s="71" t="s">
        <v>15</v>
      </c>
      <c r="X12" s="72" t="s">
        <v>16</v>
      </c>
      <c r="Y12" s="73" t="s">
        <v>10</v>
      </c>
      <c r="Z12" s="71" t="s">
        <v>13</v>
      </c>
      <c r="AA12" s="71" t="s">
        <v>14</v>
      </c>
      <c r="AB12" s="71" t="s">
        <v>15</v>
      </c>
      <c r="AC12" s="71" t="s">
        <v>16</v>
      </c>
      <c r="AD12" s="74"/>
    </row>
    <row r="13" spans="2:30" x14ac:dyDescent="0.2">
      <c r="B13" s="76" t="s">
        <v>54</v>
      </c>
      <c r="C13" s="77">
        <v>0.25</v>
      </c>
      <c r="D13" s="2">
        <v>9</v>
      </c>
      <c r="E13" s="78">
        <v>0.317</v>
      </c>
      <c r="F13" s="79">
        <v>60000</v>
      </c>
      <c r="G13" s="6">
        <f>C13*F13</f>
        <v>15000</v>
      </c>
      <c r="H13" s="6">
        <f t="shared" ref="H13:H16" si="2">E13*G13</f>
        <v>4755</v>
      </c>
      <c r="I13" s="17">
        <f>SUM(G13:H13)</f>
        <v>19755</v>
      </c>
      <c r="J13" s="77">
        <v>0.25</v>
      </c>
      <c r="K13" s="16">
        <f t="shared" ref="K13:K16" si="3">F13*1.03</f>
        <v>61800</v>
      </c>
      <c r="L13" s="7">
        <f t="shared" ref="L13:L16" si="4">J13*K13</f>
        <v>15450</v>
      </c>
      <c r="M13" s="7">
        <f>L13*$E$13</f>
        <v>4897.6499999999996</v>
      </c>
      <c r="N13" s="18">
        <f>SUM(L13:M13)</f>
        <v>20347.650000000001</v>
      </c>
      <c r="O13" s="80">
        <v>0.25</v>
      </c>
      <c r="P13" s="16">
        <f t="shared" ref="P13:P16" si="5">K13*1.03</f>
        <v>63654</v>
      </c>
      <c r="Q13" s="7">
        <f t="shared" ref="Q13:Q16" si="6">O13*P13</f>
        <v>15913.5</v>
      </c>
      <c r="R13" s="7">
        <f>Q13*$E$13</f>
        <v>5044.5794999999998</v>
      </c>
      <c r="S13" s="18">
        <f>SUM(Q13:R13)</f>
        <v>20958.0795</v>
      </c>
      <c r="T13" s="80">
        <v>0.25</v>
      </c>
      <c r="U13" s="16">
        <f>P13*1.03</f>
        <v>65563.62</v>
      </c>
      <c r="V13" s="7">
        <f t="shared" ref="V13:V16" si="7">T13*U13</f>
        <v>16390.904999999999</v>
      </c>
      <c r="W13" s="7">
        <f>V13*$E$13</f>
        <v>5195.9168849999996</v>
      </c>
      <c r="X13" s="18">
        <f>SUM(V13:W13)</f>
        <v>21586.821884999998</v>
      </c>
      <c r="Y13" s="80">
        <v>0</v>
      </c>
      <c r="Z13" s="16">
        <f>U13*1.03</f>
        <v>67530.528599999991</v>
      </c>
      <c r="AA13" s="7">
        <f t="shared" ref="AA13:AA16" si="8">Y13*Z13</f>
        <v>0</v>
      </c>
      <c r="AB13" s="7">
        <f>AA13*$E$13</f>
        <v>0</v>
      </c>
      <c r="AC13" s="20">
        <f>SUM(AA13:AB13)</f>
        <v>0</v>
      </c>
      <c r="AD13" s="21">
        <f t="shared" ref="AD13:AD17" si="9">I13+N13+S13+X13+AC13</f>
        <v>82647.551384999999</v>
      </c>
    </row>
    <row r="14" spans="2:30" x14ac:dyDescent="0.2">
      <c r="B14" s="76" t="s">
        <v>55</v>
      </c>
      <c r="C14" s="77">
        <v>1</v>
      </c>
      <c r="D14" s="2">
        <v>12</v>
      </c>
      <c r="E14" s="78">
        <v>0.317</v>
      </c>
      <c r="F14" s="79">
        <v>45000</v>
      </c>
      <c r="G14" s="6">
        <f>C14*F14</f>
        <v>45000</v>
      </c>
      <c r="H14" s="6">
        <f t="shared" si="2"/>
        <v>14265</v>
      </c>
      <c r="I14" s="17">
        <f t="shared" ref="I14:I16" si="10">SUM(G14:H14)</f>
        <v>59265</v>
      </c>
      <c r="J14" s="77">
        <v>1</v>
      </c>
      <c r="K14" s="16">
        <f t="shared" si="3"/>
        <v>46350</v>
      </c>
      <c r="L14" s="7">
        <f t="shared" si="4"/>
        <v>46350</v>
      </c>
      <c r="M14" s="7">
        <f t="shared" ref="M14:M16" si="11">L14*$E$13</f>
        <v>14692.95</v>
      </c>
      <c r="N14" s="18">
        <f t="shared" ref="N14:N16" si="12">SUM(L14:M14)</f>
        <v>61042.95</v>
      </c>
      <c r="O14" s="80">
        <v>1</v>
      </c>
      <c r="P14" s="16">
        <f t="shared" si="5"/>
        <v>47740.5</v>
      </c>
      <c r="Q14" s="7">
        <f t="shared" si="6"/>
        <v>47740.5</v>
      </c>
      <c r="R14" s="7">
        <f t="shared" ref="R14:R16" si="13">Q14*$E$13</f>
        <v>15133.738499999999</v>
      </c>
      <c r="S14" s="18">
        <f t="shared" ref="S14:S16" si="14">SUM(Q14:R14)</f>
        <v>62874.238499999999</v>
      </c>
      <c r="T14" s="80">
        <v>1</v>
      </c>
      <c r="U14" s="16">
        <f t="shared" ref="U14:U16" si="15">P14*1.03</f>
        <v>49172.715000000004</v>
      </c>
      <c r="V14" s="7">
        <f t="shared" si="7"/>
        <v>49172.715000000004</v>
      </c>
      <c r="W14" s="7">
        <f t="shared" ref="W14:W16" si="16">V14*$E$13</f>
        <v>15587.750655000002</v>
      </c>
      <c r="X14" s="18">
        <f t="shared" ref="X14:X16" si="17">SUM(V14:W14)</f>
        <v>64760.465655000007</v>
      </c>
      <c r="Y14" s="80">
        <v>0</v>
      </c>
      <c r="Z14" s="16">
        <f t="shared" ref="Z14:Z16" si="18">U14*1.03</f>
        <v>50647.896450000007</v>
      </c>
      <c r="AA14" s="7">
        <f t="shared" si="8"/>
        <v>0</v>
      </c>
      <c r="AB14" s="7">
        <f t="shared" ref="AB14:AB16" si="19">AA14*$E$13</f>
        <v>0</v>
      </c>
      <c r="AC14" s="20">
        <f t="shared" ref="AC14:AC16" si="20">SUM(AA14:AB14)</f>
        <v>0</v>
      </c>
      <c r="AD14" s="21">
        <f t="shared" si="9"/>
        <v>247942.654155</v>
      </c>
    </row>
    <row r="15" spans="2:30" x14ac:dyDescent="0.2">
      <c r="B15" s="76" t="s">
        <v>56</v>
      </c>
      <c r="C15" s="77">
        <v>0</v>
      </c>
      <c r="D15" s="2">
        <v>9</v>
      </c>
      <c r="E15" s="78">
        <v>0</v>
      </c>
      <c r="F15" s="79">
        <v>0</v>
      </c>
      <c r="G15" s="6">
        <f t="shared" ref="G15:G16" si="21">C15*F15</f>
        <v>0</v>
      </c>
      <c r="H15" s="6">
        <f t="shared" si="2"/>
        <v>0</v>
      </c>
      <c r="I15" s="17">
        <f t="shared" si="10"/>
        <v>0</v>
      </c>
      <c r="J15" s="77">
        <v>0</v>
      </c>
      <c r="K15" s="16">
        <f t="shared" si="3"/>
        <v>0</v>
      </c>
      <c r="L15" s="7">
        <f t="shared" si="4"/>
        <v>0</v>
      </c>
      <c r="M15" s="7">
        <f t="shared" si="11"/>
        <v>0</v>
      </c>
      <c r="N15" s="18">
        <f t="shared" si="12"/>
        <v>0</v>
      </c>
      <c r="O15" s="80">
        <v>0</v>
      </c>
      <c r="P15" s="16">
        <f t="shared" si="5"/>
        <v>0</v>
      </c>
      <c r="Q15" s="7">
        <f t="shared" si="6"/>
        <v>0</v>
      </c>
      <c r="R15" s="7">
        <f t="shared" si="13"/>
        <v>0</v>
      </c>
      <c r="S15" s="18">
        <f t="shared" si="14"/>
        <v>0</v>
      </c>
      <c r="T15" s="80">
        <v>0</v>
      </c>
      <c r="U15" s="16">
        <f t="shared" si="15"/>
        <v>0</v>
      </c>
      <c r="V15" s="7">
        <f t="shared" si="7"/>
        <v>0</v>
      </c>
      <c r="W15" s="7">
        <f t="shared" si="16"/>
        <v>0</v>
      </c>
      <c r="X15" s="18">
        <f t="shared" si="17"/>
        <v>0</v>
      </c>
      <c r="Y15" s="80">
        <v>0</v>
      </c>
      <c r="Z15" s="16">
        <f t="shared" si="18"/>
        <v>0</v>
      </c>
      <c r="AA15" s="7">
        <f t="shared" si="8"/>
        <v>0</v>
      </c>
      <c r="AB15" s="7">
        <f t="shared" si="19"/>
        <v>0</v>
      </c>
      <c r="AC15" s="20">
        <f t="shared" si="20"/>
        <v>0</v>
      </c>
      <c r="AD15" s="21">
        <f t="shared" si="9"/>
        <v>0</v>
      </c>
    </row>
    <row r="16" spans="2:30" x14ac:dyDescent="0.2">
      <c r="B16" s="76" t="s">
        <v>56</v>
      </c>
      <c r="C16" s="77">
        <v>0</v>
      </c>
      <c r="D16" s="2">
        <v>9</v>
      </c>
      <c r="E16" s="78">
        <v>0</v>
      </c>
      <c r="F16" s="79">
        <v>0</v>
      </c>
      <c r="G16" s="6">
        <f t="shared" si="21"/>
        <v>0</v>
      </c>
      <c r="H16" s="6">
        <f t="shared" si="2"/>
        <v>0</v>
      </c>
      <c r="I16" s="17">
        <f t="shared" si="10"/>
        <v>0</v>
      </c>
      <c r="J16" s="77">
        <v>0</v>
      </c>
      <c r="K16" s="16">
        <f t="shared" si="3"/>
        <v>0</v>
      </c>
      <c r="L16" s="7">
        <f t="shared" si="4"/>
        <v>0</v>
      </c>
      <c r="M16" s="7">
        <f t="shared" si="11"/>
        <v>0</v>
      </c>
      <c r="N16" s="18">
        <f t="shared" si="12"/>
        <v>0</v>
      </c>
      <c r="O16" s="80">
        <v>0</v>
      </c>
      <c r="P16" s="16">
        <f t="shared" si="5"/>
        <v>0</v>
      </c>
      <c r="Q16" s="7">
        <f t="shared" si="6"/>
        <v>0</v>
      </c>
      <c r="R16" s="7">
        <f t="shared" si="13"/>
        <v>0</v>
      </c>
      <c r="S16" s="18">
        <f t="shared" si="14"/>
        <v>0</v>
      </c>
      <c r="T16" s="80">
        <v>0</v>
      </c>
      <c r="U16" s="16">
        <f t="shared" si="15"/>
        <v>0</v>
      </c>
      <c r="V16" s="7">
        <f t="shared" si="7"/>
        <v>0</v>
      </c>
      <c r="W16" s="7">
        <f t="shared" si="16"/>
        <v>0</v>
      </c>
      <c r="X16" s="18">
        <f t="shared" si="17"/>
        <v>0</v>
      </c>
      <c r="Y16" s="80">
        <v>0</v>
      </c>
      <c r="Z16" s="16">
        <f t="shared" si="18"/>
        <v>0</v>
      </c>
      <c r="AA16" s="7">
        <f t="shared" si="8"/>
        <v>0</v>
      </c>
      <c r="AB16" s="7">
        <f t="shared" si="19"/>
        <v>0</v>
      </c>
      <c r="AC16" s="20">
        <f t="shared" si="20"/>
        <v>0</v>
      </c>
      <c r="AD16" s="21">
        <f t="shared" si="9"/>
        <v>0</v>
      </c>
    </row>
    <row r="17" spans="2:30" ht="13.5" thickBot="1" x14ac:dyDescent="0.25">
      <c r="B17" s="81" t="s">
        <v>18</v>
      </c>
      <c r="C17" s="82"/>
      <c r="D17" s="83"/>
      <c r="E17" s="82"/>
      <c r="F17" s="84"/>
      <c r="G17" s="22">
        <f>SUM(G13:G16)</f>
        <v>60000</v>
      </c>
      <c r="H17" s="22">
        <f>SUM(H13:H16)</f>
        <v>19020</v>
      </c>
      <c r="I17" s="23">
        <f>SUM(I13:I16)</f>
        <v>79020</v>
      </c>
      <c r="J17" s="85"/>
      <c r="K17" s="86"/>
      <c r="L17" s="24">
        <f>SUM(L13:L16)</f>
        <v>61800</v>
      </c>
      <c r="M17" s="24">
        <f>SUM(M13:M16)</f>
        <v>19590.599999999999</v>
      </c>
      <c r="N17" s="24">
        <f>SUM(N13:N16)</f>
        <v>81390.600000000006</v>
      </c>
      <c r="O17" s="85"/>
      <c r="P17" s="86"/>
      <c r="Q17" s="24">
        <f>SUM(Q13:Q16)</f>
        <v>63654</v>
      </c>
      <c r="R17" s="24">
        <f>SUM(R13:R16)</f>
        <v>20178.317999999999</v>
      </c>
      <c r="S17" s="24">
        <f>SUM(S13:S16)</f>
        <v>83832.317999999999</v>
      </c>
      <c r="T17" s="85"/>
      <c r="U17" s="86"/>
      <c r="V17" s="24">
        <f>SUM(V13:V16)</f>
        <v>65563.62</v>
      </c>
      <c r="W17" s="24">
        <f>SUM(W13:W16)</f>
        <v>20783.667540000002</v>
      </c>
      <c r="X17" s="24">
        <f>SUM(X13:X16)</f>
        <v>86347.287540000005</v>
      </c>
      <c r="Y17" s="85"/>
      <c r="Z17" s="86"/>
      <c r="AA17" s="24">
        <f>SUM(AA13:AA16)</f>
        <v>0</v>
      </c>
      <c r="AB17" s="24">
        <f>SUM(AB13:AB16)</f>
        <v>0</v>
      </c>
      <c r="AC17" s="24">
        <f>SUM(AC13:AC16)</f>
        <v>0</v>
      </c>
      <c r="AD17" s="25">
        <f t="shared" si="9"/>
        <v>330590.20554</v>
      </c>
    </row>
    <row r="18" spans="2:30" s="67" customFormat="1" ht="20.100000000000001" customHeight="1" thickBot="1" x14ac:dyDescent="0.3">
      <c r="B18" s="65"/>
      <c r="C18" s="340" t="s">
        <v>57</v>
      </c>
      <c r="D18" s="340"/>
      <c r="E18" s="340"/>
      <c r="F18" s="340"/>
      <c r="G18" s="340"/>
      <c r="H18" s="340"/>
      <c r="I18" s="341"/>
      <c r="J18" s="342" t="s">
        <v>58</v>
      </c>
      <c r="K18" s="340"/>
      <c r="L18" s="340"/>
      <c r="M18" s="340"/>
      <c r="N18" s="341"/>
      <c r="O18" s="342" t="s">
        <v>59</v>
      </c>
      <c r="P18" s="340"/>
      <c r="Q18" s="340"/>
      <c r="R18" s="340"/>
      <c r="S18" s="341"/>
      <c r="T18" s="342" t="s">
        <v>60</v>
      </c>
      <c r="U18" s="340"/>
      <c r="V18" s="340"/>
      <c r="W18" s="340"/>
      <c r="X18" s="341"/>
      <c r="Y18" s="342" t="s">
        <v>61</v>
      </c>
      <c r="Z18" s="340"/>
      <c r="AA18" s="340"/>
      <c r="AB18" s="340"/>
      <c r="AC18" s="340"/>
      <c r="AD18" s="87"/>
    </row>
    <row r="19" spans="2:30" s="75" customFormat="1" ht="25.35" customHeight="1" x14ac:dyDescent="0.25">
      <c r="B19" s="68" t="s">
        <v>9</v>
      </c>
      <c r="C19" s="69" t="s">
        <v>10</v>
      </c>
      <c r="D19" s="70" t="s">
        <v>11</v>
      </c>
      <c r="E19" s="69" t="s">
        <v>12</v>
      </c>
      <c r="F19" s="71" t="s">
        <v>13</v>
      </c>
      <c r="G19" s="71" t="s">
        <v>14</v>
      </c>
      <c r="H19" s="71" t="s">
        <v>15</v>
      </c>
      <c r="I19" s="72" t="s">
        <v>16</v>
      </c>
      <c r="J19" s="73" t="s">
        <v>10</v>
      </c>
      <c r="K19" s="71" t="s">
        <v>13</v>
      </c>
      <c r="L19" s="71" t="s">
        <v>14</v>
      </c>
      <c r="M19" s="71" t="s">
        <v>15</v>
      </c>
      <c r="N19" s="72" t="s">
        <v>16</v>
      </c>
      <c r="O19" s="73" t="s">
        <v>10</v>
      </c>
      <c r="P19" s="71" t="s">
        <v>13</v>
      </c>
      <c r="Q19" s="71" t="s">
        <v>14</v>
      </c>
      <c r="R19" s="71" t="s">
        <v>15</v>
      </c>
      <c r="S19" s="72" t="s">
        <v>16</v>
      </c>
      <c r="T19" s="73" t="s">
        <v>10</v>
      </c>
      <c r="U19" s="71" t="s">
        <v>13</v>
      </c>
      <c r="V19" s="71" t="s">
        <v>14</v>
      </c>
      <c r="W19" s="71" t="s">
        <v>15</v>
      </c>
      <c r="X19" s="72" t="s">
        <v>16</v>
      </c>
      <c r="Y19" s="73" t="s">
        <v>10</v>
      </c>
      <c r="Z19" s="71" t="s">
        <v>13</v>
      </c>
      <c r="AA19" s="71" t="s">
        <v>14</v>
      </c>
      <c r="AB19" s="71" t="s">
        <v>15</v>
      </c>
      <c r="AC19" s="71" t="s">
        <v>16</v>
      </c>
      <c r="AD19" s="74"/>
    </row>
    <row r="20" spans="2:30" x14ac:dyDescent="0.2">
      <c r="B20" s="76" t="s">
        <v>54</v>
      </c>
      <c r="C20" s="77">
        <v>1</v>
      </c>
      <c r="D20" s="2">
        <v>3</v>
      </c>
      <c r="E20" s="78">
        <v>0.317</v>
      </c>
      <c r="F20" s="79">
        <f>(60000/9)*3</f>
        <v>20000</v>
      </c>
      <c r="G20" s="6">
        <f>C20*F20</f>
        <v>20000</v>
      </c>
      <c r="H20" s="6">
        <f t="shared" ref="H20:H23" si="22">E20*G20</f>
        <v>6340</v>
      </c>
      <c r="I20" s="17">
        <f>SUM(G20:H20)</f>
        <v>26340</v>
      </c>
      <c r="J20" s="77">
        <v>0</v>
      </c>
      <c r="K20" s="16">
        <f t="shared" ref="K20:K23" si="23">F20*1.03</f>
        <v>20600</v>
      </c>
      <c r="L20" s="7">
        <f t="shared" ref="L20:L23" si="24">J20*K20</f>
        <v>0</v>
      </c>
      <c r="M20" s="7">
        <f>L20*$E$13</f>
        <v>0</v>
      </c>
      <c r="N20" s="18">
        <f>SUM(L20:M20)</f>
        <v>0</v>
      </c>
      <c r="O20" s="80">
        <v>0</v>
      </c>
      <c r="P20" s="16">
        <f t="shared" ref="P20:P23" si="25">K20*1.03</f>
        <v>21218</v>
      </c>
      <c r="Q20" s="7">
        <f t="shared" ref="Q20:Q23" si="26">O20*P20</f>
        <v>0</v>
      </c>
      <c r="R20" s="7">
        <f>Q20*$E$13</f>
        <v>0</v>
      </c>
      <c r="S20" s="18">
        <f>SUM(Q20:R20)</f>
        <v>0</v>
      </c>
      <c r="T20" s="80">
        <v>0</v>
      </c>
      <c r="U20" s="16">
        <f>P20*1.03</f>
        <v>21854.54</v>
      </c>
      <c r="V20" s="7">
        <f t="shared" ref="V20:V23" si="27">T20*U20</f>
        <v>0</v>
      </c>
      <c r="W20" s="7">
        <f>V20*$E$13</f>
        <v>0</v>
      </c>
      <c r="X20" s="18">
        <f>SUM(V20:W20)</f>
        <v>0</v>
      </c>
      <c r="Y20" s="80">
        <v>0</v>
      </c>
      <c r="Z20" s="16">
        <f>U20*1.03</f>
        <v>22510.176200000002</v>
      </c>
      <c r="AA20" s="7">
        <f t="shared" ref="AA20:AA23" si="28">Y20*Z20</f>
        <v>0</v>
      </c>
      <c r="AB20" s="7">
        <f>AA20*$E$13</f>
        <v>0</v>
      </c>
      <c r="AC20" s="20">
        <f>SUM(AA20:AB20)</f>
        <v>0</v>
      </c>
      <c r="AD20" s="21">
        <f t="shared" ref="AD20:AD24" si="29">I20+N20+S20+X20+AC20</f>
        <v>26340</v>
      </c>
    </row>
    <row r="21" spans="2:30" x14ac:dyDescent="0.2">
      <c r="B21" s="76"/>
      <c r="C21" s="77"/>
      <c r="D21" s="2"/>
      <c r="E21" s="78"/>
      <c r="F21" s="79"/>
      <c r="G21" s="6">
        <f>C21*F21</f>
        <v>0</v>
      </c>
      <c r="H21" s="6">
        <f t="shared" si="22"/>
        <v>0</v>
      </c>
      <c r="I21" s="17">
        <f t="shared" ref="I21:I23" si="30">SUM(G21:H21)</f>
        <v>0</v>
      </c>
      <c r="J21" s="77">
        <v>0</v>
      </c>
      <c r="K21" s="16">
        <f t="shared" si="23"/>
        <v>0</v>
      </c>
      <c r="L21" s="7">
        <f t="shared" si="24"/>
        <v>0</v>
      </c>
      <c r="M21" s="7">
        <f t="shared" ref="M21:M23" si="31">L21*$E$13</f>
        <v>0</v>
      </c>
      <c r="N21" s="18">
        <f t="shared" ref="N21:N23" si="32">SUM(L21:M21)</f>
        <v>0</v>
      </c>
      <c r="O21" s="80">
        <v>0</v>
      </c>
      <c r="P21" s="16">
        <f t="shared" si="25"/>
        <v>0</v>
      </c>
      <c r="Q21" s="7">
        <f t="shared" si="26"/>
        <v>0</v>
      </c>
      <c r="R21" s="7">
        <f t="shared" ref="R21:R23" si="33">Q21*$E$13</f>
        <v>0</v>
      </c>
      <c r="S21" s="18">
        <f t="shared" ref="S21:S23" si="34">SUM(Q21:R21)</f>
        <v>0</v>
      </c>
      <c r="T21" s="80">
        <v>0</v>
      </c>
      <c r="U21" s="16">
        <f t="shared" ref="U21:U23" si="35">P21*1.03</f>
        <v>0</v>
      </c>
      <c r="V21" s="7">
        <f t="shared" si="27"/>
        <v>0</v>
      </c>
      <c r="W21" s="7">
        <f t="shared" ref="W21:W23" si="36">V21*$E$13</f>
        <v>0</v>
      </c>
      <c r="X21" s="18">
        <f t="shared" ref="X21:X23" si="37">SUM(V21:W21)</f>
        <v>0</v>
      </c>
      <c r="Y21" s="80">
        <v>0</v>
      </c>
      <c r="Z21" s="16">
        <f t="shared" ref="Z21:Z23" si="38">U21*1.03</f>
        <v>0</v>
      </c>
      <c r="AA21" s="7">
        <f t="shared" si="28"/>
        <v>0</v>
      </c>
      <c r="AB21" s="7">
        <f t="shared" ref="AB21:AB23" si="39">AA21*$E$13</f>
        <v>0</v>
      </c>
      <c r="AC21" s="20">
        <f t="shared" ref="AC21:AC23" si="40">SUM(AA21:AB21)</f>
        <v>0</v>
      </c>
      <c r="AD21" s="21">
        <f t="shared" si="29"/>
        <v>0</v>
      </c>
    </row>
    <row r="22" spans="2:30" x14ac:dyDescent="0.2">
      <c r="B22" s="76" t="s">
        <v>56</v>
      </c>
      <c r="C22" s="77">
        <v>0</v>
      </c>
      <c r="D22" s="2">
        <v>3</v>
      </c>
      <c r="E22" s="78">
        <v>0</v>
      </c>
      <c r="F22" s="79">
        <v>0</v>
      </c>
      <c r="G22" s="6">
        <f t="shared" ref="G22:G23" si="41">C22*F22</f>
        <v>0</v>
      </c>
      <c r="H22" s="6">
        <f t="shared" si="22"/>
        <v>0</v>
      </c>
      <c r="I22" s="17">
        <f t="shared" si="30"/>
        <v>0</v>
      </c>
      <c r="J22" s="77">
        <v>0</v>
      </c>
      <c r="K22" s="16">
        <f t="shared" si="23"/>
        <v>0</v>
      </c>
      <c r="L22" s="7">
        <f t="shared" si="24"/>
        <v>0</v>
      </c>
      <c r="M22" s="7">
        <f t="shared" si="31"/>
        <v>0</v>
      </c>
      <c r="N22" s="18">
        <f t="shared" si="32"/>
        <v>0</v>
      </c>
      <c r="O22" s="80">
        <v>0</v>
      </c>
      <c r="P22" s="16">
        <f t="shared" si="25"/>
        <v>0</v>
      </c>
      <c r="Q22" s="7">
        <f t="shared" si="26"/>
        <v>0</v>
      </c>
      <c r="R22" s="7">
        <f t="shared" si="33"/>
        <v>0</v>
      </c>
      <c r="S22" s="18">
        <f t="shared" si="34"/>
        <v>0</v>
      </c>
      <c r="T22" s="80">
        <v>0</v>
      </c>
      <c r="U22" s="16">
        <f t="shared" si="35"/>
        <v>0</v>
      </c>
      <c r="V22" s="7">
        <f t="shared" si="27"/>
        <v>0</v>
      </c>
      <c r="W22" s="7">
        <f t="shared" si="36"/>
        <v>0</v>
      </c>
      <c r="X22" s="18">
        <f t="shared" si="37"/>
        <v>0</v>
      </c>
      <c r="Y22" s="80">
        <v>0</v>
      </c>
      <c r="Z22" s="16">
        <f t="shared" si="38"/>
        <v>0</v>
      </c>
      <c r="AA22" s="7">
        <f t="shared" si="28"/>
        <v>0</v>
      </c>
      <c r="AB22" s="7">
        <f t="shared" si="39"/>
        <v>0</v>
      </c>
      <c r="AC22" s="20">
        <f t="shared" si="40"/>
        <v>0</v>
      </c>
      <c r="AD22" s="21">
        <f t="shared" si="29"/>
        <v>0</v>
      </c>
    </row>
    <row r="23" spans="2:30" x14ac:dyDescent="0.2">
      <c r="B23" s="76" t="s">
        <v>62</v>
      </c>
      <c r="C23" s="77">
        <v>0</v>
      </c>
      <c r="D23" s="2">
        <v>3</v>
      </c>
      <c r="E23" s="78">
        <v>0</v>
      </c>
      <c r="F23" s="79">
        <v>0</v>
      </c>
      <c r="G23" s="6">
        <f t="shared" si="41"/>
        <v>0</v>
      </c>
      <c r="H23" s="6">
        <f t="shared" si="22"/>
        <v>0</v>
      </c>
      <c r="I23" s="17">
        <f t="shared" si="30"/>
        <v>0</v>
      </c>
      <c r="J23" s="77">
        <v>0</v>
      </c>
      <c r="K23" s="16">
        <f t="shared" si="23"/>
        <v>0</v>
      </c>
      <c r="L23" s="7">
        <f t="shared" si="24"/>
        <v>0</v>
      </c>
      <c r="M23" s="7">
        <f t="shared" si="31"/>
        <v>0</v>
      </c>
      <c r="N23" s="18">
        <f t="shared" si="32"/>
        <v>0</v>
      </c>
      <c r="O23" s="80">
        <v>0</v>
      </c>
      <c r="P23" s="16">
        <f t="shared" si="25"/>
        <v>0</v>
      </c>
      <c r="Q23" s="7">
        <f t="shared" si="26"/>
        <v>0</v>
      </c>
      <c r="R23" s="7">
        <f t="shared" si="33"/>
        <v>0</v>
      </c>
      <c r="S23" s="18">
        <f t="shared" si="34"/>
        <v>0</v>
      </c>
      <c r="T23" s="80">
        <v>0</v>
      </c>
      <c r="U23" s="16">
        <f t="shared" si="35"/>
        <v>0</v>
      </c>
      <c r="V23" s="7">
        <f t="shared" si="27"/>
        <v>0</v>
      </c>
      <c r="W23" s="7">
        <f t="shared" si="36"/>
        <v>0</v>
      </c>
      <c r="X23" s="18">
        <f t="shared" si="37"/>
        <v>0</v>
      </c>
      <c r="Y23" s="80">
        <v>0</v>
      </c>
      <c r="Z23" s="16">
        <f t="shared" si="38"/>
        <v>0</v>
      </c>
      <c r="AA23" s="7">
        <f t="shared" si="28"/>
        <v>0</v>
      </c>
      <c r="AB23" s="7">
        <f t="shared" si="39"/>
        <v>0</v>
      </c>
      <c r="AC23" s="20">
        <f t="shared" si="40"/>
        <v>0</v>
      </c>
      <c r="AD23" s="21">
        <f t="shared" si="29"/>
        <v>0</v>
      </c>
    </row>
    <row r="24" spans="2:30" ht="13.5" thickBot="1" x14ac:dyDescent="0.25">
      <c r="B24" s="81" t="s">
        <v>24</v>
      </c>
      <c r="C24" s="82"/>
      <c r="D24" s="83"/>
      <c r="E24" s="82"/>
      <c r="F24" s="84"/>
      <c r="G24" s="22">
        <f>SUM(G20:G23)</f>
        <v>20000</v>
      </c>
      <c r="H24" s="22">
        <f>SUM(H20:H23)</f>
        <v>6340</v>
      </c>
      <c r="I24" s="23">
        <f>SUM(I20:I23)</f>
        <v>26340</v>
      </c>
      <c r="J24" s="85"/>
      <c r="K24" s="86"/>
      <c r="L24" s="24">
        <f>SUM(L20:L23)</f>
        <v>0</v>
      </c>
      <c r="M24" s="24">
        <f>SUM(M20:M23)</f>
        <v>0</v>
      </c>
      <c r="N24" s="24">
        <f>SUM(N20:N23)</f>
        <v>0</v>
      </c>
      <c r="O24" s="85"/>
      <c r="P24" s="86"/>
      <c r="Q24" s="24">
        <f>SUM(Q20:Q23)</f>
        <v>0</v>
      </c>
      <c r="R24" s="24">
        <f>SUM(R20:R23)</f>
        <v>0</v>
      </c>
      <c r="S24" s="24">
        <f>SUM(S20:S23)</f>
        <v>0</v>
      </c>
      <c r="T24" s="85"/>
      <c r="U24" s="86"/>
      <c r="V24" s="24">
        <f>SUM(V20:V23)</f>
        <v>0</v>
      </c>
      <c r="W24" s="24">
        <f>SUM(W20:W23)</f>
        <v>0</v>
      </c>
      <c r="X24" s="24">
        <f>SUM(X20:X23)</f>
        <v>0</v>
      </c>
      <c r="Y24" s="85"/>
      <c r="Z24" s="86"/>
      <c r="AA24" s="24">
        <f>SUM(AA20:AA23)</f>
        <v>0</v>
      </c>
      <c r="AB24" s="24">
        <f>SUM(AB20:AB23)</f>
        <v>0</v>
      </c>
      <c r="AC24" s="24">
        <f>SUM(AC20:AC23)</f>
        <v>0</v>
      </c>
      <c r="AD24" s="25">
        <f t="shared" si="29"/>
        <v>26340</v>
      </c>
    </row>
    <row r="25" spans="2:30" s="67" customFormat="1" ht="20.100000000000001" customHeight="1" thickBot="1" x14ac:dyDescent="0.3">
      <c r="B25" s="65"/>
      <c r="C25" s="340" t="s">
        <v>63</v>
      </c>
      <c r="D25" s="340"/>
      <c r="E25" s="340"/>
      <c r="F25" s="340"/>
      <c r="G25" s="340"/>
      <c r="H25" s="340"/>
      <c r="I25" s="341"/>
      <c r="J25" s="342" t="s">
        <v>64</v>
      </c>
      <c r="K25" s="340"/>
      <c r="L25" s="340"/>
      <c r="M25" s="340"/>
      <c r="N25" s="341"/>
      <c r="O25" s="342" t="s">
        <v>65</v>
      </c>
      <c r="P25" s="340"/>
      <c r="Q25" s="340"/>
      <c r="R25" s="340"/>
      <c r="S25" s="341"/>
      <c r="T25" s="342" t="s">
        <v>66</v>
      </c>
      <c r="U25" s="340"/>
      <c r="V25" s="340"/>
      <c r="W25" s="340"/>
      <c r="X25" s="341"/>
      <c r="Y25" s="342" t="s">
        <v>67</v>
      </c>
      <c r="Z25" s="340"/>
      <c r="AA25" s="340"/>
      <c r="AB25" s="340"/>
      <c r="AC25" s="340"/>
      <c r="AD25" s="87"/>
    </row>
    <row r="26" spans="2:30" s="75" customFormat="1" ht="25.35" customHeight="1" x14ac:dyDescent="0.25">
      <c r="B26" s="68" t="s">
        <v>25</v>
      </c>
      <c r="C26" s="69" t="s">
        <v>10</v>
      </c>
      <c r="D26" s="70" t="s">
        <v>11</v>
      </c>
      <c r="E26" s="69" t="s">
        <v>12</v>
      </c>
      <c r="F26" s="71" t="s">
        <v>13</v>
      </c>
      <c r="G26" s="71" t="s">
        <v>14</v>
      </c>
      <c r="H26" s="71" t="s">
        <v>15</v>
      </c>
      <c r="I26" s="72" t="s">
        <v>16</v>
      </c>
      <c r="J26" s="73" t="s">
        <v>10</v>
      </c>
      <c r="K26" s="71" t="s">
        <v>13</v>
      </c>
      <c r="L26" s="71" t="s">
        <v>14</v>
      </c>
      <c r="M26" s="71" t="s">
        <v>15</v>
      </c>
      <c r="N26" s="72" t="s">
        <v>16</v>
      </c>
      <c r="O26" s="73" t="s">
        <v>10</v>
      </c>
      <c r="P26" s="71" t="s">
        <v>13</v>
      </c>
      <c r="Q26" s="71" t="s">
        <v>14</v>
      </c>
      <c r="R26" s="71" t="s">
        <v>15</v>
      </c>
      <c r="S26" s="72" t="s">
        <v>16</v>
      </c>
      <c r="T26" s="73" t="s">
        <v>10</v>
      </c>
      <c r="U26" s="71" t="s">
        <v>13</v>
      </c>
      <c r="V26" s="71" t="s">
        <v>14</v>
      </c>
      <c r="W26" s="71" t="s">
        <v>15</v>
      </c>
      <c r="X26" s="72" t="s">
        <v>16</v>
      </c>
      <c r="Y26" s="73" t="s">
        <v>10</v>
      </c>
      <c r="Z26" s="71" t="s">
        <v>13</v>
      </c>
      <c r="AA26" s="71" t="s">
        <v>14</v>
      </c>
      <c r="AB26" s="71" t="s">
        <v>15</v>
      </c>
      <c r="AC26" s="71" t="s">
        <v>16</v>
      </c>
      <c r="AD26" s="74"/>
    </row>
    <row r="27" spans="2:30" x14ac:dyDescent="0.2">
      <c r="B27" s="76" t="s">
        <v>68</v>
      </c>
      <c r="C27" s="77">
        <v>0.5</v>
      </c>
      <c r="D27" s="2">
        <v>9</v>
      </c>
      <c r="E27" s="78">
        <v>1.2E-2</v>
      </c>
      <c r="F27" s="79">
        <f>25*40*36</f>
        <v>36000</v>
      </c>
      <c r="G27" s="6">
        <f>C27*F27</f>
        <v>18000</v>
      </c>
      <c r="H27" s="6">
        <f t="shared" ref="H27:H32" si="42">E27*G27</f>
        <v>216</v>
      </c>
      <c r="I27" s="17">
        <f>SUM(G27:H27)</f>
        <v>18216</v>
      </c>
      <c r="J27" s="77">
        <v>0</v>
      </c>
      <c r="K27" s="16">
        <f t="shared" ref="K27:K30" si="43">F27*1.03</f>
        <v>37080</v>
      </c>
      <c r="L27" s="7">
        <f t="shared" ref="L27:L32" si="44">J27*K27</f>
        <v>0</v>
      </c>
      <c r="M27" s="7">
        <f>L27*$E$13</f>
        <v>0</v>
      </c>
      <c r="N27" s="18">
        <f>SUM(L27:M27)</f>
        <v>0</v>
      </c>
      <c r="O27" s="80">
        <v>0</v>
      </c>
      <c r="P27" s="16">
        <f t="shared" ref="P27:P32" si="45">K27*1.03</f>
        <v>38192.400000000001</v>
      </c>
      <c r="Q27" s="7">
        <f t="shared" ref="Q27:Q32" si="46">O27*P27</f>
        <v>0</v>
      </c>
      <c r="R27" s="7">
        <f>Q27*$E$13</f>
        <v>0</v>
      </c>
      <c r="S27" s="18">
        <f>SUM(Q27:R27)</f>
        <v>0</v>
      </c>
      <c r="T27" s="80">
        <v>0</v>
      </c>
      <c r="U27" s="16">
        <f>P27*1.03</f>
        <v>39338.172000000006</v>
      </c>
      <c r="V27" s="7">
        <f t="shared" ref="V27:V32" si="47">T27*U27</f>
        <v>0</v>
      </c>
      <c r="W27" s="7">
        <f>V27*$E$13</f>
        <v>0</v>
      </c>
      <c r="X27" s="18">
        <f>SUM(V27:W27)</f>
        <v>0</v>
      </c>
      <c r="Y27" s="80">
        <v>0</v>
      </c>
      <c r="Z27" s="16">
        <f>U27*1.03</f>
        <v>40518.317160000006</v>
      </c>
      <c r="AA27" s="7">
        <f t="shared" ref="AA27:AA32" si="48">Y27*Z27</f>
        <v>0</v>
      </c>
      <c r="AB27" s="7">
        <f>AA27*$E$13</f>
        <v>0</v>
      </c>
      <c r="AC27" s="20">
        <f>SUM(AA27:AB27)</f>
        <v>0</v>
      </c>
      <c r="AD27" s="21">
        <f t="shared" ref="AD27:AD33" si="49">I27+N27+S27+X27+AC27</f>
        <v>18216</v>
      </c>
    </row>
    <row r="28" spans="2:30" x14ac:dyDescent="0.2">
      <c r="B28" s="76" t="s">
        <v>69</v>
      </c>
      <c r="C28" s="77">
        <v>1</v>
      </c>
      <c r="D28" s="2">
        <v>3</v>
      </c>
      <c r="E28" s="78">
        <v>1.2E-2</v>
      </c>
      <c r="F28" s="79">
        <f>25*40*16</f>
        <v>16000</v>
      </c>
      <c r="G28" s="6">
        <f>C28*F28</f>
        <v>16000</v>
      </c>
      <c r="H28" s="6">
        <f t="shared" si="42"/>
        <v>192</v>
      </c>
      <c r="I28" s="17">
        <f t="shared" ref="I28:I31" si="50">SUM(G28:H28)</f>
        <v>16192</v>
      </c>
      <c r="J28" s="77">
        <v>0</v>
      </c>
      <c r="K28" s="16">
        <f t="shared" si="43"/>
        <v>16480</v>
      </c>
      <c r="L28" s="7">
        <f t="shared" si="44"/>
        <v>0</v>
      </c>
      <c r="M28" s="7">
        <f t="shared" ref="M28:M32" si="51">L28*$E$13</f>
        <v>0</v>
      </c>
      <c r="N28" s="18">
        <f t="shared" ref="N28:N32" si="52">SUM(L28:M28)</f>
        <v>0</v>
      </c>
      <c r="O28" s="80">
        <v>0</v>
      </c>
      <c r="P28" s="16">
        <f t="shared" si="45"/>
        <v>16974.400000000001</v>
      </c>
      <c r="Q28" s="7">
        <f t="shared" si="46"/>
        <v>0</v>
      </c>
      <c r="R28" s="7">
        <f t="shared" ref="R28:R32" si="53">Q28*$E$13</f>
        <v>0</v>
      </c>
      <c r="S28" s="18">
        <f t="shared" ref="S28:S32" si="54">SUM(Q28:R28)</f>
        <v>0</v>
      </c>
      <c r="T28" s="80">
        <v>0</v>
      </c>
      <c r="U28" s="16">
        <f t="shared" ref="U28:U32" si="55">P28*1.03</f>
        <v>17483.632000000001</v>
      </c>
      <c r="V28" s="7">
        <f t="shared" si="47"/>
        <v>0</v>
      </c>
      <c r="W28" s="7">
        <f t="shared" ref="W28:W32" si="56">V28*$E$13</f>
        <v>0</v>
      </c>
      <c r="X28" s="18">
        <f t="shared" ref="X28:X32" si="57">SUM(V28:W28)</f>
        <v>0</v>
      </c>
      <c r="Y28" s="80">
        <v>0</v>
      </c>
      <c r="Z28" s="16">
        <f t="shared" ref="Z28:Z32" si="58">U28*1.03</f>
        <v>18008.140960000001</v>
      </c>
      <c r="AA28" s="7">
        <f t="shared" si="48"/>
        <v>0</v>
      </c>
      <c r="AB28" s="7">
        <f t="shared" ref="AB28:AB32" si="59">AA28*$E$13</f>
        <v>0</v>
      </c>
      <c r="AC28" s="20">
        <f t="shared" ref="AC28:AC32" si="60">SUM(AA28:AB28)</f>
        <v>0</v>
      </c>
      <c r="AD28" s="21">
        <f t="shared" si="49"/>
        <v>16192</v>
      </c>
    </row>
    <row r="29" spans="2:30" x14ac:dyDescent="0.2">
      <c r="B29" s="76" t="s">
        <v>62</v>
      </c>
      <c r="C29" s="77">
        <v>0</v>
      </c>
      <c r="D29" s="2">
        <f t="shared" ref="D29:D32" si="61">C29*12</f>
        <v>0</v>
      </c>
      <c r="E29" s="78">
        <v>0</v>
      </c>
      <c r="F29" s="79">
        <v>0</v>
      </c>
      <c r="G29" s="6">
        <f t="shared" ref="G29:G32" si="62">C29*F29</f>
        <v>0</v>
      </c>
      <c r="H29" s="6">
        <f t="shared" si="42"/>
        <v>0</v>
      </c>
      <c r="I29" s="17">
        <f t="shared" si="50"/>
        <v>0</v>
      </c>
      <c r="J29" s="77">
        <v>0</v>
      </c>
      <c r="K29" s="16">
        <f t="shared" si="43"/>
        <v>0</v>
      </c>
      <c r="L29" s="7">
        <f t="shared" si="44"/>
        <v>0</v>
      </c>
      <c r="M29" s="7">
        <f t="shared" si="51"/>
        <v>0</v>
      </c>
      <c r="N29" s="18">
        <f t="shared" si="52"/>
        <v>0</v>
      </c>
      <c r="O29" s="80">
        <v>0</v>
      </c>
      <c r="P29" s="16">
        <f t="shared" si="45"/>
        <v>0</v>
      </c>
      <c r="Q29" s="7">
        <f t="shared" si="46"/>
        <v>0</v>
      </c>
      <c r="R29" s="7">
        <f t="shared" si="53"/>
        <v>0</v>
      </c>
      <c r="S29" s="18">
        <f t="shared" si="54"/>
        <v>0</v>
      </c>
      <c r="T29" s="80">
        <v>0</v>
      </c>
      <c r="U29" s="16">
        <f t="shared" si="55"/>
        <v>0</v>
      </c>
      <c r="V29" s="7">
        <f t="shared" si="47"/>
        <v>0</v>
      </c>
      <c r="W29" s="7">
        <f t="shared" si="56"/>
        <v>0</v>
      </c>
      <c r="X29" s="18">
        <f t="shared" si="57"/>
        <v>0</v>
      </c>
      <c r="Y29" s="80">
        <v>0</v>
      </c>
      <c r="Z29" s="16">
        <f t="shared" si="58"/>
        <v>0</v>
      </c>
      <c r="AA29" s="7">
        <f t="shared" si="48"/>
        <v>0</v>
      </c>
      <c r="AB29" s="7">
        <f t="shared" si="59"/>
        <v>0</v>
      </c>
      <c r="AC29" s="20">
        <f t="shared" si="60"/>
        <v>0</v>
      </c>
      <c r="AD29" s="21">
        <f t="shared" si="49"/>
        <v>0</v>
      </c>
    </row>
    <row r="30" spans="2:30" x14ac:dyDescent="0.2">
      <c r="B30" s="76" t="s">
        <v>62</v>
      </c>
      <c r="C30" s="77">
        <v>0</v>
      </c>
      <c r="D30" s="2">
        <f t="shared" si="61"/>
        <v>0</v>
      </c>
      <c r="E30" s="78">
        <v>0</v>
      </c>
      <c r="F30" s="79">
        <v>0</v>
      </c>
      <c r="G30" s="6">
        <f t="shared" si="62"/>
        <v>0</v>
      </c>
      <c r="H30" s="6">
        <f t="shared" si="42"/>
        <v>0</v>
      </c>
      <c r="I30" s="17">
        <f t="shared" si="50"/>
        <v>0</v>
      </c>
      <c r="J30" s="77">
        <v>0</v>
      </c>
      <c r="K30" s="16">
        <f t="shared" si="43"/>
        <v>0</v>
      </c>
      <c r="L30" s="7">
        <f t="shared" si="44"/>
        <v>0</v>
      </c>
      <c r="M30" s="7">
        <f t="shared" si="51"/>
        <v>0</v>
      </c>
      <c r="N30" s="18">
        <f t="shared" si="52"/>
        <v>0</v>
      </c>
      <c r="O30" s="80">
        <v>0</v>
      </c>
      <c r="P30" s="16">
        <f t="shared" si="45"/>
        <v>0</v>
      </c>
      <c r="Q30" s="7">
        <f t="shared" si="46"/>
        <v>0</v>
      </c>
      <c r="R30" s="7">
        <f t="shared" si="53"/>
        <v>0</v>
      </c>
      <c r="S30" s="18">
        <f t="shared" si="54"/>
        <v>0</v>
      </c>
      <c r="T30" s="80">
        <v>0</v>
      </c>
      <c r="U30" s="16">
        <f t="shared" si="55"/>
        <v>0</v>
      </c>
      <c r="V30" s="7">
        <f t="shared" si="47"/>
        <v>0</v>
      </c>
      <c r="W30" s="7">
        <f t="shared" si="56"/>
        <v>0</v>
      </c>
      <c r="X30" s="18">
        <f t="shared" si="57"/>
        <v>0</v>
      </c>
      <c r="Y30" s="80">
        <v>0</v>
      </c>
      <c r="Z30" s="16">
        <f t="shared" si="58"/>
        <v>0</v>
      </c>
      <c r="AA30" s="7">
        <f t="shared" si="48"/>
        <v>0</v>
      </c>
      <c r="AB30" s="7">
        <f t="shared" si="59"/>
        <v>0</v>
      </c>
      <c r="AC30" s="20">
        <f t="shared" si="60"/>
        <v>0</v>
      </c>
      <c r="AD30" s="21">
        <f t="shared" si="49"/>
        <v>0</v>
      </c>
    </row>
    <row r="31" spans="2:30" x14ac:dyDescent="0.2">
      <c r="B31" s="76" t="s">
        <v>62</v>
      </c>
      <c r="C31" s="77">
        <v>0</v>
      </c>
      <c r="D31" s="2">
        <f t="shared" si="61"/>
        <v>0</v>
      </c>
      <c r="E31" s="78">
        <v>0</v>
      </c>
      <c r="F31" s="79">
        <v>0</v>
      </c>
      <c r="G31" s="6">
        <f t="shared" si="62"/>
        <v>0</v>
      </c>
      <c r="H31" s="6">
        <f t="shared" si="42"/>
        <v>0</v>
      </c>
      <c r="I31" s="17">
        <f t="shared" si="50"/>
        <v>0</v>
      </c>
      <c r="J31" s="77">
        <v>0</v>
      </c>
      <c r="K31" s="16">
        <f>F31*1.03</f>
        <v>0</v>
      </c>
      <c r="L31" s="7">
        <f t="shared" si="44"/>
        <v>0</v>
      </c>
      <c r="M31" s="7">
        <f t="shared" si="51"/>
        <v>0</v>
      </c>
      <c r="N31" s="18">
        <f t="shared" si="52"/>
        <v>0</v>
      </c>
      <c r="O31" s="80">
        <v>0</v>
      </c>
      <c r="P31" s="16">
        <f t="shared" si="45"/>
        <v>0</v>
      </c>
      <c r="Q31" s="7">
        <f t="shared" si="46"/>
        <v>0</v>
      </c>
      <c r="R31" s="7">
        <f t="shared" si="53"/>
        <v>0</v>
      </c>
      <c r="S31" s="18">
        <f t="shared" si="54"/>
        <v>0</v>
      </c>
      <c r="T31" s="80">
        <v>0</v>
      </c>
      <c r="U31" s="16">
        <f t="shared" si="55"/>
        <v>0</v>
      </c>
      <c r="V31" s="7">
        <f t="shared" si="47"/>
        <v>0</v>
      </c>
      <c r="W31" s="7">
        <f t="shared" si="56"/>
        <v>0</v>
      </c>
      <c r="X31" s="18">
        <f t="shared" si="57"/>
        <v>0</v>
      </c>
      <c r="Y31" s="80">
        <v>0</v>
      </c>
      <c r="Z31" s="16">
        <f t="shared" si="58"/>
        <v>0</v>
      </c>
      <c r="AA31" s="7">
        <f t="shared" si="48"/>
        <v>0</v>
      </c>
      <c r="AB31" s="7">
        <f t="shared" si="59"/>
        <v>0</v>
      </c>
      <c r="AC31" s="20">
        <f t="shared" si="60"/>
        <v>0</v>
      </c>
      <c r="AD31" s="21">
        <f t="shared" si="49"/>
        <v>0</v>
      </c>
    </row>
    <row r="32" spans="2:30" x14ac:dyDescent="0.2">
      <c r="B32" s="76" t="s">
        <v>62</v>
      </c>
      <c r="C32" s="77">
        <v>0</v>
      </c>
      <c r="D32" s="2">
        <f t="shared" si="61"/>
        <v>0</v>
      </c>
      <c r="E32" s="78">
        <v>0</v>
      </c>
      <c r="F32" s="79">
        <v>0</v>
      </c>
      <c r="G32" s="6">
        <f t="shared" si="62"/>
        <v>0</v>
      </c>
      <c r="H32" s="6">
        <f t="shared" si="42"/>
        <v>0</v>
      </c>
      <c r="I32" s="17">
        <f t="shared" ref="I32" si="63">SUM(G32:H32)</f>
        <v>0</v>
      </c>
      <c r="J32" s="77">
        <v>0</v>
      </c>
      <c r="K32" s="16">
        <f t="shared" ref="K32" si="64">F32*1.03</f>
        <v>0</v>
      </c>
      <c r="L32" s="7">
        <f t="shared" si="44"/>
        <v>0</v>
      </c>
      <c r="M32" s="7">
        <f t="shared" si="51"/>
        <v>0</v>
      </c>
      <c r="N32" s="18">
        <f t="shared" si="52"/>
        <v>0</v>
      </c>
      <c r="O32" s="80">
        <v>0</v>
      </c>
      <c r="P32" s="16">
        <f t="shared" si="45"/>
        <v>0</v>
      </c>
      <c r="Q32" s="7">
        <f t="shared" si="46"/>
        <v>0</v>
      </c>
      <c r="R32" s="7">
        <f t="shared" si="53"/>
        <v>0</v>
      </c>
      <c r="S32" s="18">
        <f t="shared" si="54"/>
        <v>0</v>
      </c>
      <c r="T32" s="80">
        <v>0</v>
      </c>
      <c r="U32" s="16">
        <f t="shared" si="55"/>
        <v>0</v>
      </c>
      <c r="V32" s="7">
        <f t="shared" si="47"/>
        <v>0</v>
      </c>
      <c r="W32" s="7">
        <f t="shared" si="56"/>
        <v>0</v>
      </c>
      <c r="X32" s="18">
        <f t="shared" si="57"/>
        <v>0</v>
      </c>
      <c r="Y32" s="80">
        <v>0</v>
      </c>
      <c r="Z32" s="16">
        <f t="shared" si="58"/>
        <v>0</v>
      </c>
      <c r="AA32" s="7">
        <f t="shared" si="48"/>
        <v>0</v>
      </c>
      <c r="AB32" s="7">
        <f t="shared" si="59"/>
        <v>0</v>
      </c>
      <c r="AC32" s="20">
        <f t="shared" si="60"/>
        <v>0</v>
      </c>
      <c r="AD32" s="21">
        <f t="shared" si="49"/>
        <v>0</v>
      </c>
    </row>
    <row r="33" spans="2:30" x14ac:dyDescent="0.2">
      <c r="B33" s="81" t="s">
        <v>24</v>
      </c>
      <c r="C33" s="82"/>
      <c r="D33" s="83"/>
      <c r="E33" s="82"/>
      <c r="F33" s="84"/>
      <c r="G33" s="22">
        <f>SUM(G27:G32)</f>
        <v>34000</v>
      </c>
      <c r="H33" s="22">
        <f>SUM(H27:H32)</f>
        <v>408</v>
      </c>
      <c r="I33" s="23">
        <f>SUM(I27:I32)</f>
        <v>34408</v>
      </c>
      <c r="J33" s="85"/>
      <c r="K33" s="86"/>
      <c r="L33" s="24">
        <f>SUM(L27:L32)</f>
        <v>0</v>
      </c>
      <c r="M33" s="24">
        <f>SUM(M27:M32)</f>
        <v>0</v>
      </c>
      <c r="N33" s="24">
        <f>SUM(N27:N32)</f>
        <v>0</v>
      </c>
      <c r="O33" s="85"/>
      <c r="P33" s="86"/>
      <c r="Q33" s="24">
        <f>SUM(Q27:Q32)</f>
        <v>0</v>
      </c>
      <c r="R33" s="24">
        <f>SUM(R27:R32)</f>
        <v>0</v>
      </c>
      <c r="S33" s="24">
        <f>SUM(S27:S32)</f>
        <v>0</v>
      </c>
      <c r="T33" s="85"/>
      <c r="U33" s="86"/>
      <c r="V33" s="24">
        <f>SUM(V27:V32)</f>
        <v>0</v>
      </c>
      <c r="W33" s="24">
        <f>SUM(W27:W32)</f>
        <v>0</v>
      </c>
      <c r="X33" s="24">
        <f>SUM(X27:X32)</f>
        <v>0</v>
      </c>
      <c r="Y33" s="85"/>
      <c r="Z33" s="86"/>
      <c r="AA33" s="24">
        <f>SUM(AA27:AA32)</f>
        <v>0</v>
      </c>
      <c r="AB33" s="24">
        <f>SUM(AB27:AB32)</f>
        <v>0</v>
      </c>
      <c r="AC33" s="24">
        <f>SUM(AC27:AC32)</f>
        <v>0</v>
      </c>
      <c r="AD33" s="25">
        <f t="shared" si="49"/>
        <v>34408</v>
      </c>
    </row>
    <row r="34" spans="2:30" s="94" customFormat="1" x14ac:dyDescent="0.2">
      <c r="B34" s="88" t="s">
        <v>26</v>
      </c>
      <c r="C34" s="89"/>
      <c r="D34" s="90"/>
      <c r="E34" s="89"/>
      <c r="F34" s="91"/>
      <c r="G34" s="26">
        <f>SUM(G24,G17,G33)</f>
        <v>114000</v>
      </c>
      <c r="H34" s="26">
        <f t="shared" ref="H34:I34" si="65">SUM(H24,H17,H33)</f>
        <v>25768</v>
      </c>
      <c r="I34" s="26">
        <f t="shared" si="65"/>
        <v>139768</v>
      </c>
      <c r="J34" s="92"/>
      <c r="K34" s="93"/>
      <c r="L34" s="27">
        <f>SUM(L17,L24,L33)</f>
        <v>61800</v>
      </c>
      <c r="M34" s="27">
        <f t="shared" ref="M34:N34" si="66">SUM(M17,M24,M33)</f>
        <v>19590.599999999999</v>
      </c>
      <c r="N34" s="27">
        <f t="shared" si="66"/>
        <v>81390.600000000006</v>
      </c>
      <c r="O34" s="92"/>
      <c r="P34" s="93"/>
      <c r="Q34" s="27">
        <f>SUM(Q17,Q24,Q33)</f>
        <v>63654</v>
      </c>
      <c r="R34" s="27">
        <f t="shared" ref="R34:S34" si="67">SUM(R17,R24,R33)</f>
        <v>20178.317999999999</v>
      </c>
      <c r="S34" s="27">
        <f t="shared" si="67"/>
        <v>83832.317999999999</v>
      </c>
      <c r="T34" s="92"/>
      <c r="U34" s="93"/>
      <c r="V34" s="27">
        <f>SUM(V17,V24,V33)</f>
        <v>65563.62</v>
      </c>
      <c r="W34" s="27">
        <f t="shared" ref="W34:X34" si="68">SUM(W17,W24,W33)</f>
        <v>20783.667540000002</v>
      </c>
      <c r="X34" s="27">
        <f t="shared" si="68"/>
        <v>86347.287540000005</v>
      </c>
      <c r="Y34" s="92"/>
      <c r="Z34" s="93"/>
      <c r="AA34" s="27">
        <f>SUM(AA17,AA24,AA33)</f>
        <v>0</v>
      </c>
      <c r="AB34" s="27">
        <f t="shared" ref="AB34:AC34" si="69">SUM(AB17,AB24,AB33)</f>
        <v>0</v>
      </c>
      <c r="AC34" s="27">
        <f t="shared" si="69"/>
        <v>0</v>
      </c>
      <c r="AD34" s="28">
        <f>SUM(AD17,AD24,AD33)</f>
        <v>391338.20554</v>
      </c>
    </row>
    <row r="35" spans="2:30" s="105" customFormat="1" ht="25.35" customHeight="1" x14ac:dyDescent="0.2">
      <c r="B35" s="95" t="s">
        <v>27</v>
      </c>
      <c r="C35" s="96"/>
      <c r="D35" s="97"/>
      <c r="E35" s="96"/>
      <c r="F35" s="98"/>
      <c r="G35" s="98"/>
      <c r="H35" s="98"/>
      <c r="I35" s="99"/>
      <c r="J35" s="100"/>
      <c r="K35" s="101"/>
      <c r="L35" s="101"/>
      <c r="M35" s="101"/>
      <c r="N35" s="102"/>
      <c r="O35" s="100"/>
      <c r="P35" s="101"/>
      <c r="Q35" s="101"/>
      <c r="R35" s="101"/>
      <c r="S35" s="102"/>
      <c r="T35" s="100"/>
      <c r="U35" s="101"/>
      <c r="V35" s="101"/>
      <c r="W35" s="101"/>
      <c r="X35" s="102"/>
      <c r="Y35" s="100"/>
      <c r="Z35" s="101"/>
      <c r="AA35" s="101"/>
      <c r="AB35" s="101"/>
      <c r="AC35" s="103"/>
      <c r="AD35" s="104"/>
    </row>
    <row r="36" spans="2:30" x14ac:dyDescent="0.2">
      <c r="B36" s="106" t="s">
        <v>70</v>
      </c>
      <c r="C36" s="107"/>
      <c r="D36" s="108"/>
      <c r="E36" s="107"/>
      <c r="F36" s="109"/>
      <c r="G36" s="109"/>
      <c r="H36" s="109"/>
      <c r="I36" s="109">
        <v>6500</v>
      </c>
      <c r="J36" s="110"/>
      <c r="K36" s="111"/>
      <c r="L36" s="111"/>
      <c r="M36" s="111"/>
      <c r="N36" s="109">
        <v>0</v>
      </c>
      <c r="O36" s="110"/>
      <c r="P36" s="111"/>
      <c r="Q36" s="111"/>
      <c r="R36" s="111"/>
      <c r="S36" s="109">
        <v>0</v>
      </c>
      <c r="T36" s="110"/>
      <c r="U36" s="111"/>
      <c r="V36" s="111"/>
      <c r="W36" s="111"/>
      <c r="X36" s="109">
        <v>0</v>
      </c>
      <c r="Y36" s="110"/>
      <c r="Z36" s="111"/>
      <c r="AA36" s="111"/>
      <c r="AB36" s="111"/>
      <c r="AC36" s="109">
        <v>0</v>
      </c>
      <c r="AD36" s="33">
        <f t="shared" ref="AD36:AD41" si="70">I36+N36+S36+X36+AC36</f>
        <v>6500</v>
      </c>
    </row>
    <row r="37" spans="2:30" x14ac:dyDescent="0.2">
      <c r="B37" s="106"/>
      <c r="C37" s="107"/>
      <c r="D37" s="108"/>
      <c r="E37" s="107"/>
      <c r="F37" s="109"/>
      <c r="G37" s="109"/>
      <c r="H37" s="109"/>
      <c r="I37" s="109">
        <v>0</v>
      </c>
      <c r="J37" s="110"/>
      <c r="K37" s="111"/>
      <c r="L37" s="111"/>
      <c r="M37" s="111"/>
      <c r="N37" s="109">
        <v>0</v>
      </c>
      <c r="O37" s="110"/>
      <c r="P37" s="111"/>
      <c r="Q37" s="111"/>
      <c r="R37" s="111"/>
      <c r="S37" s="109">
        <v>0</v>
      </c>
      <c r="T37" s="110"/>
      <c r="U37" s="111"/>
      <c r="V37" s="111"/>
      <c r="W37" s="111"/>
      <c r="X37" s="109">
        <v>0</v>
      </c>
      <c r="Y37" s="110"/>
      <c r="Z37" s="111"/>
      <c r="AA37" s="111"/>
      <c r="AB37" s="111"/>
      <c r="AC37" s="109">
        <v>0</v>
      </c>
      <c r="AD37" s="33">
        <f t="shared" si="70"/>
        <v>0</v>
      </c>
    </row>
    <row r="38" spans="2:30" x14ac:dyDescent="0.2">
      <c r="B38" s="106"/>
      <c r="C38" s="107"/>
      <c r="D38" s="108"/>
      <c r="E38" s="107"/>
      <c r="F38" s="109"/>
      <c r="G38" s="109"/>
      <c r="H38" s="109"/>
      <c r="I38" s="109">
        <v>0</v>
      </c>
      <c r="J38" s="110"/>
      <c r="K38" s="111"/>
      <c r="L38" s="111"/>
      <c r="M38" s="111"/>
      <c r="N38" s="109">
        <v>0</v>
      </c>
      <c r="O38" s="110"/>
      <c r="P38" s="111"/>
      <c r="Q38" s="111"/>
      <c r="R38" s="111"/>
      <c r="S38" s="109">
        <v>0</v>
      </c>
      <c r="T38" s="110"/>
      <c r="U38" s="111"/>
      <c r="V38" s="111"/>
      <c r="W38" s="111"/>
      <c r="X38" s="109">
        <v>0</v>
      </c>
      <c r="Y38" s="110"/>
      <c r="Z38" s="111"/>
      <c r="AA38" s="111"/>
      <c r="AB38" s="111"/>
      <c r="AC38" s="109">
        <v>0</v>
      </c>
      <c r="AD38" s="33">
        <f t="shared" si="70"/>
        <v>0</v>
      </c>
    </row>
    <row r="39" spans="2:30" x14ac:dyDescent="0.2">
      <c r="B39" s="106"/>
      <c r="C39" s="107"/>
      <c r="D39" s="108"/>
      <c r="E39" s="107"/>
      <c r="F39" s="109"/>
      <c r="G39" s="109"/>
      <c r="H39" s="109"/>
      <c r="I39" s="109">
        <v>0</v>
      </c>
      <c r="J39" s="110"/>
      <c r="K39" s="111"/>
      <c r="L39" s="111"/>
      <c r="M39" s="111"/>
      <c r="N39" s="109">
        <v>0</v>
      </c>
      <c r="O39" s="110"/>
      <c r="P39" s="111"/>
      <c r="Q39" s="111"/>
      <c r="R39" s="111"/>
      <c r="S39" s="109">
        <v>0</v>
      </c>
      <c r="T39" s="110"/>
      <c r="U39" s="111"/>
      <c r="V39" s="111"/>
      <c r="W39" s="111"/>
      <c r="X39" s="109">
        <v>0</v>
      </c>
      <c r="Y39" s="110"/>
      <c r="Z39" s="111"/>
      <c r="AA39" s="111"/>
      <c r="AB39" s="111"/>
      <c r="AC39" s="109">
        <v>0</v>
      </c>
      <c r="AD39" s="33">
        <f t="shared" si="70"/>
        <v>0</v>
      </c>
    </row>
    <row r="40" spans="2:30" x14ac:dyDescent="0.2">
      <c r="B40" s="106"/>
      <c r="C40" s="107"/>
      <c r="D40" s="108"/>
      <c r="E40" s="107"/>
      <c r="F40" s="109"/>
      <c r="G40" s="109"/>
      <c r="H40" s="109"/>
      <c r="I40" s="109">
        <v>0</v>
      </c>
      <c r="J40" s="110"/>
      <c r="K40" s="111"/>
      <c r="L40" s="111"/>
      <c r="M40" s="111"/>
      <c r="N40" s="109">
        <v>0</v>
      </c>
      <c r="O40" s="110"/>
      <c r="P40" s="111"/>
      <c r="Q40" s="111"/>
      <c r="R40" s="111"/>
      <c r="S40" s="109">
        <v>0</v>
      </c>
      <c r="T40" s="110"/>
      <c r="U40" s="111"/>
      <c r="V40" s="111"/>
      <c r="W40" s="111"/>
      <c r="X40" s="109">
        <v>0</v>
      </c>
      <c r="Y40" s="110"/>
      <c r="Z40" s="111"/>
      <c r="AA40" s="111"/>
      <c r="AB40" s="111"/>
      <c r="AC40" s="109">
        <v>0</v>
      </c>
      <c r="AD40" s="33">
        <f t="shared" si="70"/>
        <v>0</v>
      </c>
    </row>
    <row r="41" spans="2:30" x14ac:dyDescent="0.2">
      <c r="B41" s="112"/>
      <c r="C41" s="113"/>
      <c r="D41" s="114"/>
      <c r="E41" s="113"/>
      <c r="F41" s="115"/>
      <c r="G41" s="115"/>
      <c r="H41" s="115"/>
      <c r="I41" s="35">
        <f>SUM(I36:I40)</f>
        <v>6500</v>
      </c>
      <c r="J41" s="116"/>
      <c r="K41" s="117"/>
      <c r="L41" s="117"/>
      <c r="M41" s="117"/>
      <c r="N41" s="35">
        <f>SUM(N36:N40)</f>
        <v>0</v>
      </c>
      <c r="O41" s="116"/>
      <c r="P41" s="117"/>
      <c r="Q41" s="117"/>
      <c r="R41" s="117"/>
      <c r="S41" s="35">
        <f>SUM(S36:S40)</f>
        <v>0</v>
      </c>
      <c r="T41" s="116"/>
      <c r="U41" s="117"/>
      <c r="V41" s="117"/>
      <c r="W41" s="117"/>
      <c r="X41" s="35">
        <f>SUM(X36:X40)</f>
        <v>0</v>
      </c>
      <c r="Y41" s="116"/>
      <c r="Z41" s="117"/>
      <c r="AA41" s="117"/>
      <c r="AB41" s="117"/>
      <c r="AC41" s="37">
        <f>SUM(AC36:AC40)</f>
        <v>0</v>
      </c>
      <c r="AD41" s="25">
        <f t="shared" si="70"/>
        <v>6500</v>
      </c>
    </row>
    <row r="42" spans="2:30" s="105" customFormat="1" ht="25.35" customHeight="1" x14ac:dyDescent="0.2">
      <c r="B42" s="95" t="s">
        <v>29</v>
      </c>
      <c r="C42" s="118"/>
      <c r="D42" s="119"/>
      <c r="E42" s="118"/>
      <c r="F42" s="120"/>
      <c r="G42" s="120"/>
      <c r="H42" s="120"/>
      <c r="I42" s="121"/>
      <c r="J42" s="122"/>
      <c r="K42" s="123"/>
      <c r="L42" s="123"/>
      <c r="M42" s="123"/>
      <c r="N42" s="121"/>
      <c r="O42" s="122"/>
      <c r="P42" s="123"/>
      <c r="Q42" s="123"/>
      <c r="R42" s="123"/>
      <c r="S42" s="121"/>
      <c r="T42" s="122"/>
      <c r="U42" s="123"/>
      <c r="V42" s="123"/>
      <c r="W42" s="123"/>
      <c r="X42" s="121"/>
      <c r="Y42" s="122"/>
      <c r="Z42" s="123"/>
      <c r="AA42" s="123"/>
      <c r="AB42" s="123"/>
      <c r="AC42" s="124"/>
      <c r="AD42" s="125"/>
    </row>
    <row r="43" spans="2:30" x14ac:dyDescent="0.2">
      <c r="B43" s="106" t="s">
        <v>71</v>
      </c>
      <c r="C43" s="107"/>
      <c r="D43" s="108"/>
      <c r="E43" s="107"/>
      <c r="F43" s="109"/>
      <c r="G43" s="109"/>
      <c r="H43" s="109"/>
      <c r="I43" s="109">
        <v>1500</v>
      </c>
      <c r="J43" s="110"/>
      <c r="K43" s="111"/>
      <c r="L43" s="111"/>
      <c r="M43" s="111"/>
      <c r="N43" s="109">
        <v>0</v>
      </c>
      <c r="O43" s="110"/>
      <c r="P43" s="111"/>
      <c r="Q43" s="111"/>
      <c r="R43" s="111"/>
      <c r="S43" s="109">
        <v>0</v>
      </c>
      <c r="T43" s="110"/>
      <c r="U43" s="111"/>
      <c r="V43" s="111"/>
      <c r="W43" s="111"/>
      <c r="X43" s="109">
        <v>0</v>
      </c>
      <c r="Y43" s="110"/>
      <c r="Z43" s="111"/>
      <c r="AA43" s="111"/>
      <c r="AB43" s="111"/>
      <c r="AC43" s="109">
        <v>0</v>
      </c>
      <c r="AD43" s="33">
        <f t="shared" ref="AD43:AD55" si="71">I43+N43+S43+X43+AC43</f>
        <v>1500</v>
      </c>
    </row>
    <row r="44" spans="2:30" x14ac:dyDescent="0.2">
      <c r="B44" s="106"/>
      <c r="C44" s="107"/>
      <c r="D44" s="108"/>
      <c r="E44" s="107"/>
      <c r="F44" s="109"/>
      <c r="G44" s="109"/>
      <c r="H44" s="109"/>
      <c r="I44" s="109">
        <v>0</v>
      </c>
      <c r="J44" s="110"/>
      <c r="K44" s="111"/>
      <c r="L44" s="111"/>
      <c r="M44" s="111"/>
      <c r="N44" s="109">
        <v>0</v>
      </c>
      <c r="O44" s="110"/>
      <c r="P44" s="111"/>
      <c r="Q44" s="111"/>
      <c r="R44" s="111"/>
      <c r="S44" s="109">
        <v>0</v>
      </c>
      <c r="T44" s="110"/>
      <c r="U44" s="111"/>
      <c r="V44" s="111"/>
      <c r="W44" s="111"/>
      <c r="X44" s="109">
        <v>0</v>
      </c>
      <c r="Y44" s="110"/>
      <c r="Z44" s="111"/>
      <c r="AA44" s="111"/>
      <c r="AB44" s="111"/>
      <c r="AC44" s="109">
        <v>0</v>
      </c>
      <c r="AD44" s="33">
        <f t="shared" si="71"/>
        <v>0</v>
      </c>
    </row>
    <row r="45" spans="2:30" x14ac:dyDescent="0.2">
      <c r="B45" s="106"/>
      <c r="C45" s="107"/>
      <c r="D45" s="108"/>
      <c r="E45" s="107"/>
      <c r="F45" s="109"/>
      <c r="G45" s="109"/>
      <c r="H45" s="109"/>
      <c r="I45" s="109">
        <v>0</v>
      </c>
      <c r="J45" s="110"/>
      <c r="K45" s="111"/>
      <c r="L45" s="111"/>
      <c r="M45" s="111"/>
      <c r="N45" s="109">
        <v>0</v>
      </c>
      <c r="O45" s="110"/>
      <c r="P45" s="111"/>
      <c r="Q45" s="111"/>
      <c r="R45" s="111"/>
      <c r="S45" s="109">
        <v>0</v>
      </c>
      <c r="T45" s="110"/>
      <c r="U45" s="111"/>
      <c r="V45" s="111"/>
      <c r="W45" s="111"/>
      <c r="X45" s="109">
        <v>0</v>
      </c>
      <c r="Y45" s="110"/>
      <c r="Z45" s="111"/>
      <c r="AA45" s="111"/>
      <c r="AB45" s="111"/>
      <c r="AC45" s="109">
        <v>0</v>
      </c>
      <c r="AD45" s="33">
        <f t="shared" si="71"/>
        <v>0</v>
      </c>
    </row>
    <row r="46" spans="2:30" x14ac:dyDescent="0.2">
      <c r="B46" s="106"/>
      <c r="C46" s="107"/>
      <c r="D46" s="108"/>
      <c r="E46" s="107"/>
      <c r="F46" s="109"/>
      <c r="G46" s="109"/>
      <c r="H46" s="109"/>
      <c r="I46" s="109">
        <v>0</v>
      </c>
      <c r="J46" s="110"/>
      <c r="K46" s="111"/>
      <c r="L46" s="111"/>
      <c r="M46" s="111"/>
      <c r="N46" s="109">
        <v>0</v>
      </c>
      <c r="O46" s="110"/>
      <c r="P46" s="111"/>
      <c r="Q46" s="111"/>
      <c r="R46" s="111"/>
      <c r="S46" s="109">
        <v>0</v>
      </c>
      <c r="T46" s="110"/>
      <c r="U46" s="111"/>
      <c r="V46" s="111"/>
      <c r="W46" s="111"/>
      <c r="X46" s="109">
        <v>0</v>
      </c>
      <c r="Y46" s="110"/>
      <c r="Z46" s="111"/>
      <c r="AA46" s="111"/>
      <c r="AB46" s="111"/>
      <c r="AC46" s="109">
        <v>0</v>
      </c>
      <c r="AD46" s="33">
        <f t="shared" si="71"/>
        <v>0</v>
      </c>
    </row>
    <row r="47" spans="2:30" x14ac:dyDescent="0.2">
      <c r="B47" s="106"/>
      <c r="C47" s="107"/>
      <c r="D47" s="108"/>
      <c r="E47" s="107"/>
      <c r="F47" s="109"/>
      <c r="G47" s="109"/>
      <c r="H47" s="109"/>
      <c r="I47" s="109">
        <v>0</v>
      </c>
      <c r="J47" s="110"/>
      <c r="K47" s="111"/>
      <c r="L47" s="111"/>
      <c r="M47" s="111"/>
      <c r="N47" s="109">
        <v>0</v>
      </c>
      <c r="O47" s="110"/>
      <c r="P47" s="111"/>
      <c r="Q47" s="111"/>
      <c r="R47" s="111"/>
      <c r="S47" s="109">
        <v>0</v>
      </c>
      <c r="T47" s="110"/>
      <c r="U47" s="111"/>
      <c r="V47" s="111"/>
      <c r="W47" s="111"/>
      <c r="X47" s="109">
        <v>0</v>
      </c>
      <c r="Y47" s="110"/>
      <c r="Z47" s="111"/>
      <c r="AA47" s="111"/>
      <c r="AB47" s="111"/>
      <c r="AC47" s="109">
        <v>0</v>
      </c>
      <c r="AD47" s="33">
        <f t="shared" si="71"/>
        <v>0</v>
      </c>
    </row>
    <row r="48" spans="2:30" x14ac:dyDescent="0.2">
      <c r="B48" s="112"/>
      <c r="C48" s="113"/>
      <c r="D48" s="114"/>
      <c r="E48" s="113"/>
      <c r="F48" s="115"/>
      <c r="G48" s="115"/>
      <c r="H48" s="115"/>
      <c r="I48" s="35">
        <f>SUM(I43:I47)</f>
        <v>1500</v>
      </c>
      <c r="J48" s="116"/>
      <c r="K48" s="117"/>
      <c r="L48" s="117"/>
      <c r="M48" s="117"/>
      <c r="N48" s="35">
        <f>SUM(N43:N47)</f>
        <v>0</v>
      </c>
      <c r="O48" s="116"/>
      <c r="P48" s="117"/>
      <c r="Q48" s="117"/>
      <c r="R48" s="117"/>
      <c r="S48" s="35">
        <f>SUM(S43:S47)</f>
        <v>0</v>
      </c>
      <c r="T48" s="116"/>
      <c r="U48" s="117"/>
      <c r="V48" s="117"/>
      <c r="W48" s="117"/>
      <c r="X48" s="35">
        <f>SUM(X43:X47)</f>
        <v>0</v>
      </c>
      <c r="Y48" s="116"/>
      <c r="Z48" s="117"/>
      <c r="AA48" s="117"/>
      <c r="AB48" s="117"/>
      <c r="AC48" s="37">
        <f>SUM(AC43:AC47)</f>
        <v>0</v>
      </c>
      <c r="AD48" s="25">
        <f t="shared" si="71"/>
        <v>1500</v>
      </c>
    </row>
    <row r="49" spans="2:30" s="105" customFormat="1" ht="25.35" customHeight="1" x14ac:dyDescent="0.2">
      <c r="B49" s="95" t="s">
        <v>30</v>
      </c>
      <c r="C49" s="118"/>
      <c r="D49" s="119"/>
      <c r="E49" s="118"/>
      <c r="F49" s="120"/>
      <c r="G49" s="120"/>
      <c r="H49" s="120"/>
      <c r="I49" s="121"/>
      <c r="J49" s="122"/>
      <c r="K49" s="123"/>
      <c r="L49" s="123"/>
      <c r="M49" s="123"/>
      <c r="N49" s="121"/>
      <c r="O49" s="122"/>
      <c r="P49" s="123"/>
      <c r="Q49" s="123"/>
      <c r="R49" s="123"/>
      <c r="S49" s="121"/>
      <c r="T49" s="122"/>
      <c r="U49" s="123"/>
      <c r="V49" s="123"/>
      <c r="W49" s="123"/>
      <c r="X49" s="121"/>
      <c r="Y49" s="122"/>
      <c r="Z49" s="123"/>
      <c r="AA49" s="123"/>
      <c r="AB49" s="123"/>
      <c r="AC49" s="124"/>
      <c r="AD49" s="40">
        <f t="shared" si="71"/>
        <v>0</v>
      </c>
    </row>
    <row r="50" spans="2:30" x14ac:dyDescent="0.2">
      <c r="B50" s="106" t="s">
        <v>72</v>
      </c>
      <c r="C50" s="107"/>
      <c r="D50" s="108"/>
      <c r="E50" s="107"/>
      <c r="F50" s="109"/>
      <c r="G50" s="109"/>
      <c r="H50" s="109"/>
      <c r="I50" s="109">
        <f>500*5</f>
        <v>2500</v>
      </c>
      <c r="J50" s="110"/>
      <c r="K50" s="111"/>
      <c r="L50" s="111"/>
      <c r="M50" s="111"/>
      <c r="N50" s="109">
        <v>0</v>
      </c>
      <c r="O50" s="110"/>
      <c r="P50" s="111"/>
      <c r="Q50" s="111"/>
      <c r="R50" s="111"/>
      <c r="S50" s="109">
        <v>0</v>
      </c>
      <c r="T50" s="110"/>
      <c r="U50" s="111"/>
      <c r="V50" s="111"/>
      <c r="W50" s="111"/>
      <c r="X50" s="109">
        <v>0</v>
      </c>
      <c r="Y50" s="110"/>
      <c r="Z50" s="111"/>
      <c r="AA50" s="111"/>
      <c r="AB50" s="111"/>
      <c r="AC50" s="109">
        <v>0</v>
      </c>
      <c r="AD50" s="33">
        <f t="shared" si="71"/>
        <v>2500</v>
      </c>
    </row>
    <row r="51" spans="2:30" x14ac:dyDescent="0.2">
      <c r="B51" s="106" t="s">
        <v>73</v>
      </c>
      <c r="C51" s="107"/>
      <c r="D51" s="108"/>
      <c r="E51" s="107"/>
      <c r="F51" s="109"/>
      <c r="G51" s="109"/>
      <c r="H51" s="109"/>
      <c r="I51" s="109">
        <f>5*20*3</f>
        <v>300</v>
      </c>
      <c r="J51" s="110"/>
      <c r="K51" s="111"/>
      <c r="L51" s="111"/>
      <c r="M51" s="111"/>
      <c r="N51" s="109">
        <v>0</v>
      </c>
      <c r="O51" s="110"/>
      <c r="P51" s="111"/>
      <c r="Q51" s="111"/>
      <c r="R51" s="111"/>
      <c r="S51" s="109">
        <v>0</v>
      </c>
      <c r="T51" s="110"/>
      <c r="U51" s="111"/>
      <c r="V51" s="111"/>
      <c r="W51" s="111"/>
      <c r="X51" s="109">
        <v>0</v>
      </c>
      <c r="Y51" s="110"/>
      <c r="Z51" s="111"/>
      <c r="AA51" s="111"/>
      <c r="AB51" s="111"/>
      <c r="AC51" s="109">
        <v>0</v>
      </c>
      <c r="AD51" s="33">
        <f t="shared" si="71"/>
        <v>300</v>
      </c>
    </row>
    <row r="52" spans="2:30" x14ac:dyDescent="0.2">
      <c r="B52" s="106"/>
      <c r="C52" s="107"/>
      <c r="D52" s="108"/>
      <c r="E52" s="107"/>
      <c r="F52" s="109"/>
      <c r="G52" s="109"/>
      <c r="H52" s="109"/>
      <c r="I52" s="109">
        <v>0</v>
      </c>
      <c r="J52" s="110"/>
      <c r="K52" s="111"/>
      <c r="L52" s="111"/>
      <c r="M52" s="111"/>
      <c r="N52" s="109">
        <v>0</v>
      </c>
      <c r="O52" s="110"/>
      <c r="P52" s="111"/>
      <c r="Q52" s="111"/>
      <c r="R52" s="111"/>
      <c r="S52" s="109">
        <v>0</v>
      </c>
      <c r="T52" s="110"/>
      <c r="U52" s="111"/>
      <c r="V52" s="111"/>
      <c r="W52" s="111"/>
      <c r="X52" s="109">
        <v>0</v>
      </c>
      <c r="Y52" s="110"/>
      <c r="Z52" s="111"/>
      <c r="AA52" s="111"/>
      <c r="AB52" s="111"/>
      <c r="AC52" s="109">
        <v>0</v>
      </c>
      <c r="AD52" s="33">
        <f t="shared" si="71"/>
        <v>0</v>
      </c>
    </row>
    <row r="53" spans="2:30" x14ac:dyDescent="0.2">
      <c r="B53" s="106"/>
      <c r="C53" s="107"/>
      <c r="D53" s="108"/>
      <c r="E53" s="107"/>
      <c r="F53" s="109"/>
      <c r="G53" s="109"/>
      <c r="H53" s="109"/>
      <c r="I53" s="109">
        <v>0</v>
      </c>
      <c r="J53" s="110"/>
      <c r="K53" s="111"/>
      <c r="L53" s="111"/>
      <c r="M53" s="111"/>
      <c r="N53" s="109">
        <v>0</v>
      </c>
      <c r="O53" s="110"/>
      <c r="P53" s="111"/>
      <c r="Q53" s="111"/>
      <c r="R53" s="111"/>
      <c r="S53" s="109">
        <v>0</v>
      </c>
      <c r="T53" s="110"/>
      <c r="U53" s="111"/>
      <c r="V53" s="111"/>
      <c r="W53" s="111"/>
      <c r="X53" s="109">
        <v>0</v>
      </c>
      <c r="Y53" s="110"/>
      <c r="Z53" s="111"/>
      <c r="AA53" s="111"/>
      <c r="AB53" s="111"/>
      <c r="AC53" s="109">
        <v>0</v>
      </c>
      <c r="AD53" s="33">
        <f t="shared" si="71"/>
        <v>0</v>
      </c>
    </row>
    <row r="54" spans="2:30" x14ac:dyDescent="0.2">
      <c r="B54" s="106"/>
      <c r="C54" s="107"/>
      <c r="D54" s="108"/>
      <c r="E54" s="107"/>
      <c r="F54" s="109"/>
      <c r="G54" s="109"/>
      <c r="H54" s="109"/>
      <c r="I54" s="109">
        <v>0</v>
      </c>
      <c r="J54" s="110"/>
      <c r="K54" s="111"/>
      <c r="L54" s="111"/>
      <c r="M54" s="111"/>
      <c r="N54" s="109">
        <v>0</v>
      </c>
      <c r="O54" s="110"/>
      <c r="P54" s="111"/>
      <c r="Q54" s="111"/>
      <c r="R54" s="111"/>
      <c r="S54" s="109">
        <v>0</v>
      </c>
      <c r="T54" s="110"/>
      <c r="U54" s="111"/>
      <c r="V54" s="111"/>
      <c r="W54" s="111"/>
      <c r="X54" s="109">
        <v>0</v>
      </c>
      <c r="Y54" s="110"/>
      <c r="Z54" s="111"/>
      <c r="AA54" s="111"/>
      <c r="AB54" s="111"/>
      <c r="AC54" s="109">
        <v>0</v>
      </c>
      <c r="AD54" s="33">
        <f t="shared" si="71"/>
        <v>0</v>
      </c>
    </row>
    <row r="55" spans="2:30" x14ac:dyDescent="0.2">
      <c r="B55" s="112"/>
      <c r="C55" s="113"/>
      <c r="D55" s="114"/>
      <c r="E55" s="113"/>
      <c r="F55" s="115"/>
      <c r="G55" s="115"/>
      <c r="H55" s="115"/>
      <c r="I55" s="35">
        <f>SUM(I50:I54)</f>
        <v>2800</v>
      </c>
      <c r="J55" s="116"/>
      <c r="K55" s="117"/>
      <c r="L55" s="117"/>
      <c r="M55" s="117"/>
      <c r="N55" s="35">
        <f>SUM(N50:N54)</f>
        <v>0</v>
      </c>
      <c r="O55" s="116"/>
      <c r="P55" s="117"/>
      <c r="Q55" s="117"/>
      <c r="R55" s="117"/>
      <c r="S55" s="35">
        <f>SUM(S50:S54)</f>
        <v>0</v>
      </c>
      <c r="T55" s="116"/>
      <c r="U55" s="117"/>
      <c r="V55" s="117"/>
      <c r="W55" s="117"/>
      <c r="X55" s="35">
        <f>SUM(X50:X54)</f>
        <v>0</v>
      </c>
      <c r="Y55" s="116"/>
      <c r="Z55" s="117"/>
      <c r="AA55" s="117"/>
      <c r="AB55" s="117"/>
      <c r="AC55" s="37">
        <f>SUM(AC50:AC54)</f>
        <v>0</v>
      </c>
      <c r="AD55" s="25">
        <f t="shared" si="71"/>
        <v>2800</v>
      </c>
    </row>
    <row r="56" spans="2:30" s="105" customFormat="1" ht="25.35" customHeight="1" x14ac:dyDescent="0.2">
      <c r="B56" s="95" t="s">
        <v>31</v>
      </c>
      <c r="C56" s="118"/>
      <c r="D56" s="119"/>
      <c r="E56" s="118"/>
      <c r="F56" s="120"/>
      <c r="G56" s="120"/>
      <c r="H56" s="120"/>
      <c r="I56" s="121"/>
      <c r="J56" s="122"/>
      <c r="K56" s="123"/>
      <c r="L56" s="123"/>
      <c r="M56" s="123"/>
      <c r="N56" s="121"/>
      <c r="O56" s="122"/>
      <c r="P56" s="123"/>
      <c r="Q56" s="123"/>
      <c r="R56" s="123"/>
      <c r="S56" s="121"/>
      <c r="T56" s="122"/>
      <c r="U56" s="123"/>
      <c r="V56" s="123"/>
      <c r="W56" s="123"/>
      <c r="X56" s="121"/>
      <c r="Y56" s="122"/>
      <c r="Z56" s="123"/>
      <c r="AA56" s="123"/>
      <c r="AB56" s="123"/>
      <c r="AC56" s="124"/>
      <c r="AD56" s="125"/>
    </row>
    <row r="57" spans="2:30" x14ac:dyDescent="0.2">
      <c r="B57" s="106" t="s">
        <v>74</v>
      </c>
      <c r="C57" s="107"/>
      <c r="D57" s="108"/>
      <c r="E57" s="107"/>
      <c r="F57" s="109"/>
      <c r="G57" s="109"/>
      <c r="H57" s="109"/>
      <c r="I57" s="109">
        <v>2000</v>
      </c>
      <c r="J57" s="110"/>
      <c r="K57" s="111"/>
      <c r="L57" s="111"/>
      <c r="M57" s="111"/>
      <c r="N57" s="109">
        <v>0</v>
      </c>
      <c r="O57" s="110"/>
      <c r="P57" s="111"/>
      <c r="Q57" s="111"/>
      <c r="R57" s="111"/>
      <c r="S57" s="109">
        <v>0</v>
      </c>
      <c r="T57" s="110"/>
      <c r="U57" s="111"/>
      <c r="V57" s="111"/>
      <c r="W57" s="111"/>
      <c r="X57" s="109">
        <v>0</v>
      </c>
      <c r="Y57" s="110"/>
      <c r="Z57" s="111"/>
      <c r="AA57" s="111"/>
      <c r="AB57" s="111"/>
      <c r="AC57" s="109">
        <v>0</v>
      </c>
      <c r="AD57" s="33">
        <f t="shared" ref="AD57:AD62" si="72">I57+N57+S57+X57+AC57</f>
        <v>2000</v>
      </c>
    </row>
    <row r="58" spans="2:30" x14ac:dyDescent="0.2">
      <c r="B58" s="106" t="s">
        <v>75</v>
      </c>
      <c r="C58" s="107"/>
      <c r="D58" s="108"/>
      <c r="E58" s="107"/>
      <c r="F58" s="109"/>
      <c r="G58" s="109"/>
      <c r="H58" s="109"/>
      <c r="I58" s="109">
        <v>2000</v>
      </c>
      <c r="J58" s="110"/>
      <c r="K58" s="111"/>
      <c r="L58" s="111"/>
      <c r="M58" s="111"/>
      <c r="N58" s="109">
        <v>0</v>
      </c>
      <c r="O58" s="110"/>
      <c r="P58" s="111"/>
      <c r="Q58" s="111"/>
      <c r="R58" s="111"/>
      <c r="S58" s="109">
        <v>0</v>
      </c>
      <c r="T58" s="110"/>
      <c r="U58" s="111"/>
      <c r="V58" s="111"/>
      <c r="W58" s="111"/>
      <c r="X58" s="109">
        <v>0</v>
      </c>
      <c r="Y58" s="110"/>
      <c r="Z58" s="111"/>
      <c r="AA58" s="111"/>
      <c r="AB58" s="111"/>
      <c r="AC58" s="109">
        <v>0</v>
      </c>
      <c r="AD58" s="33">
        <f t="shared" si="72"/>
        <v>2000</v>
      </c>
    </row>
    <row r="59" spans="2:30" x14ac:dyDescent="0.2">
      <c r="B59" s="106" t="s">
        <v>76</v>
      </c>
      <c r="C59" s="107"/>
      <c r="D59" s="108"/>
      <c r="E59" s="107"/>
      <c r="F59" s="109"/>
      <c r="G59" s="109"/>
      <c r="H59" s="109"/>
      <c r="I59" s="109">
        <v>5000</v>
      </c>
      <c r="J59" s="110"/>
      <c r="K59" s="111"/>
      <c r="L59" s="111"/>
      <c r="M59" s="111"/>
      <c r="N59" s="109">
        <v>0</v>
      </c>
      <c r="O59" s="110"/>
      <c r="P59" s="111"/>
      <c r="Q59" s="111"/>
      <c r="R59" s="111"/>
      <c r="S59" s="109">
        <v>0</v>
      </c>
      <c r="T59" s="110"/>
      <c r="U59" s="111"/>
      <c r="V59" s="111"/>
      <c r="W59" s="111"/>
      <c r="X59" s="109">
        <v>0</v>
      </c>
      <c r="Y59" s="110"/>
      <c r="Z59" s="111"/>
      <c r="AA59" s="111"/>
      <c r="AB59" s="111"/>
      <c r="AC59" s="109">
        <v>0</v>
      </c>
      <c r="AD59" s="33">
        <f t="shared" si="72"/>
        <v>5000</v>
      </c>
    </row>
    <row r="60" spans="2:30" x14ac:dyDescent="0.2">
      <c r="B60" s="106"/>
      <c r="C60" s="107"/>
      <c r="D60" s="108"/>
      <c r="E60" s="107"/>
      <c r="F60" s="109"/>
      <c r="G60" s="109"/>
      <c r="H60" s="109"/>
      <c r="I60" s="109">
        <v>0</v>
      </c>
      <c r="J60" s="110"/>
      <c r="K60" s="111"/>
      <c r="L60" s="111"/>
      <c r="M60" s="111"/>
      <c r="N60" s="109">
        <v>0</v>
      </c>
      <c r="O60" s="110"/>
      <c r="P60" s="111"/>
      <c r="Q60" s="111"/>
      <c r="R60" s="111"/>
      <c r="S60" s="109">
        <v>0</v>
      </c>
      <c r="T60" s="110"/>
      <c r="U60" s="111"/>
      <c r="V60" s="111"/>
      <c r="W60" s="111"/>
      <c r="X60" s="109">
        <v>0</v>
      </c>
      <c r="Y60" s="110"/>
      <c r="Z60" s="111"/>
      <c r="AA60" s="111"/>
      <c r="AB60" s="111"/>
      <c r="AC60" s="109">
        <v>0</v>
      </c>
      <c r="AD60" s="33">
        <f t="shared" si="72"/>
        <v>0</v>
      </c>
    </row>
    <row r="61" spans="2:30" x14ac:dyDescent="0.2">
      <c r="B61" s="106"/>
      <c r="C61" s="107"/>
      <c r="D61" s="108"/>
      <c r="E61" s="107"/>
      <c r="F61" s="109"/>
      <c r="G61" s="109"/>
      <c r="H61" s="109"/>
      <c r="I61" s="109">
        <v>0</v>
      </c>
      <c r="J61" s="110"/>
      <c r="K61" s="111"/>
      <c r="L61" s="111"/>
      <c r="M61" s="111"/>
      <c r="N61" s="109">
        <v>0</v>
      </c>
      <c r="O61" s="110"/>
      <c r="P61" s="111"/>
      <c r="Q61" s="111"/>
      <c r="R61" s="111"/>
      <c r="S61" s="109">
        <v>0</v>
      </c>
      <c r="T61" s="110"/>
      <c r="U61" s="111"/>
      <c r="V61" s="111"/>
      <c r="W61" s="111"/>
      <c r="X61" s="109">
        <v>0</v>
      </c>
      <c r="Y61" s="110"/>
      <c r="Z61" s="111"/>
      <c r="AA61" s="111"/>
      <c r="AB61" s="111"/>
      <c r="AC61" s="109">
        <v>0</v>
      </c>
      <c r="AD61" s="33">
        <f t="shared" si="72"/>
        <v>0</v>
      </c>
    </row>
    <row r="62" spans="2:30" x14ac:dyDescent="0.2">
      <c r="B62" s="112"/>
      <c r="C62" s="113"/>
      <c r="D62" s="114"/>
      <c r="E62" s="113"/>
      <c r="F62" s="115"/>
      <c r="G62" s="115"/>
      <c r="H62" s="115"/>
      <c r="I62" s="35">
        <f>SUM(I57:I61)</f>
        <v>9000</v>
      </c>
      <c r="J62" s="116"/>
      <c r="K62" s="117"/>
      <c r="L62" s="117"/>
      <c r="M62" s="117"/>
      <c r="N62" s="35">
        <f>SUM(N57:N61)</f>
        <v>0</v>
      </c>
      <c r="O62" s="116"/>
      <c r="P62" s="117"/>
      <c r="Q62" s="117"/>
      <c r="R62" s="117"/>
      <c r="S62" s="35">
        <f>SUM(S57:S61)</f>
        <v>0</v>
      </c>
      <c r="T62" s="116"/>
      <c r="U62" s="117"/>
      <c r="V62" s="117"/>
      <c r="W62" s="117"/>
      <c r="X62" s="35">
        <f>SUM(X57:X61)</f>
        <v>0</v>
      </c>
      <c r="Y62" s="116"/>
      <c r="Z62" s="117"/>
      <c r="AA62" s="117"/>
      <c r="AB62" s="117"/>
      <c r="AC62" s="37">
        <f>SUM(AC57:AC61)</f>
        <v>0</v>
      </c>
      <c r="AD62" s="25">
        <f t="shared" si="72"/>
        <v>9000</v>
      </c>
    </row>
    <row r="63" spans="2:30" s="105" customFormat="1" ht="25.35" customHeight="1" x14ac:dyDescent="0.2">
      <c r="B63" s="126" t="s">
        <v>77</v>
      </c>
      <c r="C63" s="118"/>
      <c r="D63" s="119"/>
      <c r="E63" s="118"/>
      <c r="F63" s="120"/>
      <c r="G63" s="120"/>
      <c r="H63" s="120"/>
      <c r="I63" s="121"/>
      <c r="J63" s="122"/>
      <c r="K63" s="123"/>
      <c r="L63" s="123"/>
      <c r="M63" s="123"/>
      <c r="N63" s="121"/>
      <c r="O63" s="122"/>
      <c r="P63" s="123"/>
      <c r="Q63" s="123"/>
      <c r="R63" s="123"/>
      <c r="S63" s="121"/>
      <c r="T63" s="122"/>
      <c r="U63" s="123"/>
      <c r="V63" s="123"/>
      <c r="W63" s="123"/>
      <c r="X63" s="121"/>
      <c r="Y63" s="122"/>
      <c r="Z63" s="123"/>
      <c r="AA63" s="123"/>
      <c r="AB63" s="123"/>
      <c r="AC63" s="124"/>
      <c r="AD63" s="125"/>
    </row>
    <row r="64" spans="2:30" x14ac:dyDescent="0.2">
      <c r="B64" s="106" t="s">
        <v>78</v>
      </c>
      <c r="C64" s="107"/>
      <c r="D64" s="108"/>
      <c r="E64" s="107"/>
      <c r="F64" s="109"/>
      <c r="G64" s="109"/>
      <c r="H64" s="109"/>
      <c r="I64" s="109">
        <v>50000</v>
      </c>
      <c r="J64" s="110"/>
      <c r="K64" s="111"/>
      <c r="L64" s="111"/>
      <c r="M64" s="111"/>
      <c r="N64" s="109">
        <v>0</v>
      </c>
      <c r="O64" s="110"/>
      <c r="P64" s="111"/>
      <c r="Q64" s="111"/>
      <c r="R64" s="111"/>
      <c r="S64" s="109">
        <v>0</v>
      </c>
      <c r="T64" s="110"/>
      <c r="U64" s="111"/>
      <c r="V64" s="111"/>
      <c r="W64" s="111"/>
      <c r="X64" s="109">
        <v>0</v>
      </c>
      <c r="Y64" s="110"/>
      <c r="Z64" s="111"/>
      <c r="AA64" s="111"/>
      <c r="AB64" s="111"/>
      <c r="AC64" s="109">
        <v>0</v>
      </c>
      <c r="AD64" s="33">
        <f t="shared" ref="AD64:AD69" si="73">I64+N64+S64+X64+AC64</f>
        <v>50000</v>
      </c>
    </row>
    <row r="65" spans="2:31" x14ac:dyDescent="0.2">
      <c r="B65" s="106"/>
      <c r="C65" s="107"/>
      <c r="D65" s="108"/>
      <c r="E65" s="107"/>
      <c r="F65" s="109"/>
      <c r="G65" s="109"/>
      <c r="H65" s="109"/>
      <c r="I65" s="109">
        <v>0</v>
      </c>
      <c r="J65" s="110"/>
      <c r="K65" s="111"/>
      <c r="L65" s="111"/>
      <c r="M65" s="111"/>
      <c r="N65" s="109">
        <v>0</v>
      </c>
      <c r="O65" s="110"/>
      <c r="P65" s="111"/>
      <c r="Q65" s="111"/>
      <c r="R65" s="111"/>
      <c r="S65" s="109">
        <v>0</v>
      </c>
      <c r="T65" s="110"/>
      <c r="U65" s="111"/>
      <c r="V65" s="111"/>
      <c r="W65" s="111"/>
      <c r="X65" s="109">
        <v>0</v>
      </c>
      <c r="Y65" s="110"/>
      <c r="Z65" s="111"/>
      <c r="AA65" s="111"/>
      <c r="AB65" s="111"/>
      <c r="AC65" s="109">
        <v>0</v>
      </c>
      <c r="AD65" s="33">
        <f t="shared" si="73"/>
        <v>0</v>
      </c>
    </row>
    <row r="66" spans="2:31" x14ac:dyDescent="0.2">
      <c r="B66" s="106"/>
      <c r="C66" s="107"/>
      <c r="D66" s="108"/>
      <c r="E66" s="107"/>
      <c r="F66" s="109"/>
      <c r="G66" s="109"/>
      <c r="H66" s="109"/>
      <c r="I66" s="109">
        <v>0</v>
      </c>
      <c r="J66" s="110"/>
      <c r="K66" s="111"/>
      <c r="L66" s="111"/>
      <c r="M66" s="111"/>
      <c r="N66" s="109">
        <v>0</v>
      </c>
      <c r="O66" s="110"/>
      <c r="P66" s="111"/>
      <c r="Q66" s="111"/>
      <c r="R66" s="111"/>
      <c r="S66" s="109">
        <v>0</v>
      </c>
      <c r="T66" s="110"/>
      <c r="U66" s="111"/>
      <c r="V66" s="111"/>
      <c r="W66" s="111"/>
      <c r="X66" s="109">
        <v>0</v>
      </c>
      <c r="Y66" s="110"/>
      <c r="Z66" s="111"/>
      <c r="AA66" s="111"/>
      <c r="AB66" s="111"/>
      <c r="AC66" s="109">
        <v>0</v>
      </c>
      <c r="AD66" s="33">
        <f t="shared" si="73"/>
        <v>0</v>
      </c>
    </row>
    <row r="67" spans="2:31" x14ac:dyDescent="0.2">
      <c r="B67" s="106"/>
      <c r="C67" s="107"/>
      <c r="D67" s="108"/>
      <c r="E67" s="107"/>
      <c r="F67" s="109"/>
      <c r="G67" s="109"/>
      <c r="H67" s="109"/>
      <c r="I67" s="109">
        <v>0</v>
      </c>
      <c r="J67" s="110"/>
      <c r="K67" s="111"/>
      <c r="L67" s="111"/>
      <c r="M67" s="111"/>
      <c r="N67" s="109">
        <v>0</v>
      </c>
      <c r="O67" s="110"/>
      <c r="P67" s="111"/>
      <c r="Q67" s="111"/>
      <c r="R67" s="111"/>
      <c r="S67" s="109">
        <v>0</v>
      </c>
      <c r="T67" s="110"/>
      <c r="U67" s="111"/>
      <c r="V67" s="111"/>
      <c r="W67" s="111"/>
      <c r="X67" s="109">
        <v>0</v>
      </c>
      <c r="Y67" s="110"/>
      <c r="Z67" s="111"/>
      <c r="AA67" s="111"/>
      <c r="AB67" s="111"/>
      <c r="AC67" s="109">
        <v>0</v>
      </c>
      <c r="AD67" s="33">
        <f t="shared" si="73"/>
        <v>0</v>
      </c>
    </row>
    <row r="68" spans="2:31" x14ac:dyDescent="0.2">
      <c r="B68" s="106"/>
      <c r="C68" s="107"/>
      <c r="D68" s="108"/>
      <c r="E68" s="107"/>
      <c r="F68" s="109"/>
      <c r="G68" s="109"/>
      <c r="H68" s="109"/>
      <c r="I68" s="109">
        <v>0</v>
      </c>
      <c r="J68" s="110"/>
      <c r="K68" s="111"/>
      <c r="L68" s="111"/>
      <c r="M68" s="111"/>
      <c r="N68" s="109">
        <v>0</v>
      </c>
      <c r="O68" s="110"/>
      <c r="P68" s="111"/>
      <c r="Q68" s="111"/>
      <c r="R68" s="111"/>
      <c r="S68" s="109">
        <v>0</v>
      </c>
      <c r="T68" s="110"/>
      <c r="U68" s="111"/>
      <c r="V68" s="111"/>
      <c r="W68" s="111"/>
      <c r="X68" s="109">
        <v>0</v>
      </c>
      <c r="Y68" s="110"/>
      <c r="Z68" s="111"/>
      <c r="AA68" s="111"/>
      <c r="AB68" s="111"/>
      <c r="AC68" s="109">
        <v>0</v>
      </c>
      <c r="AD68" s="33">
        <f t="shared" si="73"/>
        <v>0</v>
      </c>
    </row>
    <row r="69" spans="2:31" x14ac:dyDescent="0.2">
      <c r="B69" s="112"/>
      <c r="C69" s="113"/>
      <c r="D69" s="114"/>
      <c r="E69" s="113"/>
      <c r="F69" s="115"/>
      <c r="G69" s="115"/>
      <c r="H69" s="115"/>
      <c r="I69" s="35">
        <f>SUM(I64:I68)</f>
        <v>50000</v>
      </c>
      <c r="J69" s="116"/>
      <c r="K69" s="117"/>
      <c r="L69" s="117"/>
      <c r="M69" s="117"/>
      <c r="N69" s="35">
        <f>SUM(N64:N68)</f>
        <v>0</v>
      </c>
      <c r="O69" s="116"/>
      <c r="P69" s="117"/>
      <c r="Q69" s="117"/>
      <c r="R69" s="117"/>
      <c r="S69" s="35">
        <f>SUM(S64:S68)</f>
        <v>0</v>
      </c>
      <c r="T69" s="116"/>
      <c r="U69" s="117"/>
      <c r="V69" s="117"/>
      <c r="W69" s="117"/>
      <c r="X69" s="35">
        <f>SUM(X64:X68)</f>
        <v>0</v>
      </c>
      <c r="Y69" s="116"/>
      <c r="Z69" s="117"/>
      <c r="AA69" s="117"/>
      <c r="AB69" s="117"/>
      <c r="AC69" s="37">
        <f>SUM(AC64:AC68)</f>
        <v>0</v>
      </c>
      <c r="AD69" s="25">
        <f t="shared" si="73"/>
        <v>50000</v>
      </c>
    </row>
    <row r="70" spans="2:31" x14ac:dyDescent="0.2">
      <c r="B70" s="127" t="s">
        <v>32</v>
      </c>
      <c r="C70" s="128"/>
      <c r="D70" s="129"/>
      <c r="E70" s="128"/>
      <c r="F70" s="130"/>
      <c r="G70" s="130"/>
      <c r="H70" s="130"/>
      <c r="I70" s="42">
        <f>I34+I41+I48+I55+I62+I69</f>
        <v>209568</v>
      </c>
      <c r="J70" s="131"/>
      <c r="K70" s="132"/>
      <c r="L70" s="132"/>
      <c r="M70" s="132"/>
      <c r="N70" s="42">
        <f>N34+N41+N48+N55+N62+N69</f>
        <v>81390.600000000006</v>
      </c>
      <c r="O70" s="131"/>
      <c r="P70" s="132"/>
      <c r="Q70" s="132"/>
      <c r="R70" s="132"/>
      <c r="S70" s="42">
        <f>S34+S41+S48+S55+S62+S69</f>
        <v>83832.317999999999</v>
      </c>
      <c r="T70" s="131"/>
      <c r="U70" s="132"/>
      <c r="V70" s="132"/>
      <c r="W70" s="132"/>
      <c r="X70" s="42">
        <f>X34+X41+X48+X55+X62+X69</f>
        <v>86347.287540000005</v>
      </c>
      <c r="Y70" s="131"/>
      <c r="Z70" s="132"/>
      <c r="AA70" s="132"/>
      <c r="AB70" s="132"/>
      <c r="AC70" s="42">
        <f>AC34+AC41+AC48+AC55+AC62+AC69</f>
        <v>0</v>
      </c>
      <c r="AD70" s="44">
        <f>I70+N70+S70+X70+AC70</f>
        <v>461138.20553999994</v>
      </c>
    </row>
    <row r="71" spans="2:31" x14ac:dyDescent="0.2">
      <c r="B71" s="127" t="s">
        <v>33</v>
      </c>
      <c r="C71" s="128"/>
      <c r="D71" s="129"/>
      <c r="E71" s="128"/>
      <c r="F71" s="130"/>
      <c r="G71" s="130"/>
      <c r="H71" s="130"/>
      <c r="I71" s="42">
        <f>G17+G24+G34</f>
        <v>194000</v>
      </c>
      <c r="J71" s="131"/>
      <c r="K71" s="132"/>
      <c r="L71" s="132"/>
      <c r="M71" s="132"/>
      <c r="N71" s="42">
        <f>L17+L24+L34</f>
        <v>123600</v>
      </c>
      <c r="O71" s="131"/>
      <c r="P71" s="132"/>
      <c r="Q71" s="132"/>
      <c r="R71" s="132"/>
      <c r="S71" s="42">
        <f>Q17+Q24+Q34</f>
        <v>127308</v>
      </c>
      <c r="T71" s="131"/>
      <c r="U71" s="132"/>
      <c r="V71" s="132"/>
      <c r="W71" s="132"/>
      <c r="X71" s="42">
        <f>V17+V24+V34</f>
        <v>131127.24</v>
      </c>
      <c r="Y71" s="131"/>
      <c r="Z71" s="132"/>
      <c r="AA71" s="132"/>
      <c r="AB71" s="132"/>
      <c r="AC71" s="42">
        <f>AA17+AA24+AA34</f>
        <v>0</v>
      </c>
      <c r="AD71" s="45">
        <f>I71+N71+S71+X71+AC71</f>
        <v>576035.24</v>
      </c>
    </row>
    <row r="72" spans="2:31" x14ac:dyDescent="0.2">
      <c r="B72" s="127" t="s">
        <v>34</v>
      </c>
      <c r="C72" s="128"/>
      <c r="D72" s="133" t="s">
        <v>35</v>
      </c>
      <c r="E72" s="128">
        <v>0.08</v>
      </c>
      <c r="F72" s="130"/>
      <c r="G72" s="130"/>
      <c r="H72" s="130"/>
      <c r="I72" s="42">
        <f>I71*$E$72</f>
        <v>15520</v>
      </c>
      <c r="J72" s="131"/>
      <c r="K72" s="132"/>
      <c r="L72" s="132"/>
      <c r="M72" s="132"/>
      <c r="N72" s="42">
        <f>N71*$E$72</f>
        <v>9888</v>
      </c>
      <c r="O72" s="131"/>
      <c r="P72" s="132"/>
      <c r="Q72" s="132"/>
      <c r="R72" s="132"/>
      <c r="S72" s="42">
        <f>S71*$E$72</f>
        <v>10184.64</v>
      </c>
      <c r="T72" s="131"/>
      <c r="U72" s="132"/>
      <c r="V72" s="132"/>
      <c r="W72" s="132"/>
      <c r="X72" s="42">
        <f>X71*$E$72</f>
        <v>10490.179199999999</v>
      </c>
      <c r="Y72" s="131"/>
      <c r="Z72" s="132"/>
      <c r="AA72" s="132"/>
      <c r="AB72" s="132"/>
      <c r="AC72" s="42">
        <f>AC71*$E$72</f>
        <v>0</v>
      </c>
      <c r="AD72" s="45">
        <f>I72+N72+S72+X72+AC72</f>
        <v>46082.819199999998</v>
      </c>
    </row>
    <row r="73" spans="2:31" s="105" customFormat="1" ht="25.35" customHeight="1" thickBot="1" x14ac:dyDescent="0.25">
      <c r="B73" s="134" t="s">
        <v>36</v>
      </c>
      <c r="C73" s="135"/>
      <c r="D73" s="136"/>
      <c r="E73" s="135"/>
      <c r="F73" s="137"/>
      <c r="G73" s="137"/>
      <c r="H73" s="137"/>
      <c r="I73" s="47">
        <f>I70+I72</f>
        <v>225088</v>
      </c>
      <c r="J73" s="138"/>
      <c r="K73" s="139"/>
      <c r="L73" s="139"/>
      <c r="M73" s="139"/>
      <c r="N73" s="47">
        <f>N70+N72</f>
        <v>91278.6</v>
      </c>
      <c r="O73" s="138"/>
      <c r="P73" s="139"/>
      <c r="Q73" s="139"/>
      <c r="R73" s="139"/>
      <c r="S73" s="47">
        <f>S70+S72</f>
        <v>94016.957999999999</v>
      </c>
      <c r="T73" s="138"/>
      <c r="U73" s="139"/>
      <c r="V73" s="139"/>
      <c r="W73" s="139"/>
      <c r="X73" s="47">
        <f>X70+X72</f>
        <v>96837.466740000003</v>
      </c>
      <c r="Y73" s="138"/>
      <c r="Z73" s="139"/>
      <c r="AA73" s="139"/>
      <c r="AB73" s="139"/>
      <c r="AC73" s="47">
        <f>AC70+AC72</f>
        <v>0</v>
      </c>
      <c r="AD73" s="47">
        <f>AD70+AD72</f>
        <v>507221.02473999991</v>
      </c>
    </row>
    <row r="74" spans="2:31" x14ac:dyDescent="0.2">
      <c r="I74" s="62"/>
      <c r="J74" s="61"/>
      <c r="K74" s="63"/>
      <c r="L74" s="63"/>
      <c r="M74" s="63"/>
      <c r="N74" s="63"/>
      <c r="O74" s="61"/>
      <c r="P74" s="63"/>
      <c r="Q74" s="63"/>
      <c r="R74" s="63"/>
      <c r="S74" s="63"/>
      <c r="T74" s="63"/>
    </row>
    <row r="75" spans="2:31" x14ac:dyDescent="0.2">
      <c r="I75" s="62"/>
      <c r="J75" s="61"/>
      <c r="K75" s="63"/>
      <c r="L75" s="63"/>
      <c r="M75" s="63"/>
      <c r="N75" s="63"/>
      <c r="O75" s="61"/>
      <c r="P75" s="63"/>
      <c r="Q75" s="63"/>
      <c r="R75" s="63"/>
      <c r="S75" s="63"/>
      <c r="T75" s="63"/>
    </row>
    <row r="76" spans="2:31" x14ac:dyDescent="0.2">
      <c r="I76" s="62"/>
      <c r="J76" s="61"/>
      <c r="K76" s="63"/>
      <c r="L76" s="63"/>
      <c r="M76" s="63"/>
      <c r="N76" s="63"/>
      <c r="O76" s="61"/>
      <c r="P76" s="63"/>
      <c r="Q76" s="63"/>
      <c r="R76" s="63"/>
      <c r="S76" s="63"/>
      <c r="T76" s="63"/>
      <c r="AA76" s="2"/>
      <c r="AB76" s="307" t="s">
        <v>89</v>
      </c>
      <c r="AC76" s="307"/>
      <c r="AD76" s="307"/>
      <c r="AE76" s="2"/>
    </row>
    <row r="77" spans="2:31" x14ac:dyDescent="0.2">
      <c r="I77" s="62"/>
      <c r="J77" s="61"/>
      <c r="K77" s="63"/>
      <c r="L77" s="63"/>
      <c r="M77" s="63"/>
      <c r="N77" s="63"/>
      <c r="O77" s="61"/>
      <c r="P77" s="63"/>
      <c r="Q77" s="63"/>
      <c r="R77" s="63"/>
      <c r="S77" s="63"/>
      <c r="T77" s="63"/>
      <c r="AA77" s="2"/>
      <c r="AB77" s="309" t="s">
        <v>96</v>
      </c>
      <c r="AC77" s="310"/>
      <c r="AD77" s="311"/>
      <c r="AE77" s="188"/>
    </row>
    <row r="78" spans="2:31" x14ac:dyDescent="0.2">
      <c r="C78" s="49"/>
      <c r="E78" s="49"/>
      <c r="F78" s="49"/>
      <c r="I78" s="62"/>
      <c r="J78" s="61"/>
      <c r="K78" s="63"/>
      <c r="L78" s="63"/>
      <c r="M78" s="63"/>
      <c r="N78" s="63"/>
      <c r="O78" s="61"/>
      <c r="P78" s="63"/>
      <c r="Q78" s="63"/>
      <c r="R78" s="63"/>
      <c r="S78" s="63"/>
      <c r="T78" s="63"/>
      <c r="AA78" s="2"/>
      <c r="AB78" s="166" t="s">
        <v>86</v>
      </c>
      <c r="AC78" s="166"/>
      <c r="AD78" s="181">
        <v>450000</v>
      </c>
      <c r="AE78" s="2"/>
    </row>
    <row r="79" spans="2:31" x14ac:dyDescent="0.2">
      <c r="C79" s="49"/>
      <c r="E79" s="49"/>
      <c r="F79" s="49"/>
      <c r="I79" s="62"/>
      <c r="J79" s="61"/>
      <c r="K79" s="63"/>
      <c r="L79" s="63"/>
      <c r="M79" s="63"/>
      <c r="N79" s="63"/>
      <c r="O79" s="61"/>
      <c r="P79" s="63"/>
      <c r="Q79" s="63"/>
      <c r="R79" s="63"/>
      <c r="S79" s="63"/>
      <c r="T79" s="63"/>
      <c r="AA79" s="2"/>
      <c r="AB79" s="166" t="s">
        <v>91</v>
      </c>
      <c r="AC79" s="166"/>
      <c r="AD79" s="181">
        <f>AE92</f>
        <v>57221.020000000004</v>
      </c>
      <c r="AE79" s="2"/>
    </row>
    <row r="80" spans="2:31" x14ac:dyDescent="0.2">
      <c r="C80" s="49"/>
      <c r="E80" s="49"/>
      <c r="F80" s="49"/>
      <c r="AA80" s="2"/>
      <c r="AB80" s="166" t="s">
        <v>87</v>
      </c>
      <c r="AC80" s="166"/>
      <c r="AD80" s="181">
        <f>SUM(AD78:AD79)</f>
        <v>507221.02</v>
      </c>
      <c r="AE80" s="2"/>
    </row>
    <row r="81" spans="3:31" x14ac:dyDescent="0.2">
      <c r="C81" s="49"/>
      <c r="E81" s="49"/>
      <c r="F81" s="49"/>
      <c r="AA81" s="2"/>
      <c r="AB81" s="185"/>
      <c r="AC81" s="186"/>
      <c r="AD81" s="187"/>
      <c r="AE81" s="2"/>
    </row>
    <row r="82" spans="3:31" x14ac:dyDescent="0.2">
      <c r="C82" s="49"/>
      <c r="E82" s="49"/>
      <c r="F82" s="49"/>
      <c r="AA82" s="2"/>
      <c r="AB82" s="166" t="s">
        <v>97</v>
      </c>
      <c r="AC82" s="166"/>
      <c r="AD82" s="166"/>
      <c r="AE82" s="2"/>
    </row>
    <row r="83" spans="3:31" x14ac:dyDescent="0.2">
      <c r="AA83" s="2"/>
      <c r="AB83" s="166"/>
      <c r="AC83" s="182" t="s">
        <v>88</v>
      </c>
      <c r="AD83" s="179">
        <f>AD73-AD80</f>
        <v>4.7399998875334859E-3</v>
      </c>
      <c r="AE83" s="2"/>
    </row>
    <row r="84" spans="3:31" x14ac:dyDescent="0.2">
      <c r="AA84" s="2"/>
      <c r="AB84" s="2"/>
      <c r="AC84" s="2"/>
      <c r="AD84" s="2"/>
      <c r="AE84" s="2"/>
    </row>
    <row r="85" spans="3:31" ht="14.45" customHeight="1" x14ac:dyDescent="0.2">
      <c r="Z85" s="343" t="s">
        <v>90</v>
      </c>
      <c r="AA85" s="344"/>
      <c r="AB85" s="344"/>
      <c r="AC85" s="344"/>
      <c r="AD85" s="344"/>
      <c r="AE85" s="345"/>
    </row>
    <row r="86" spans="3:31" ht="38.25" x14ac:dyDescent="0.2">
      <c r="Z86" s="191" t="s">
        <v>92</v>
      </c>
      <c r="AA86" s="184"/>
      <c r="AB86" s="184" t="s">
        <v>93</v>
      </c>
      <c r="AC86" s="308" t="s">
        <v>94</v>
      </c>
      <c r="AD86" s="308"/>
      <c r="AE86" s="184" t="s">
        <v>95</v>
      </c>
    </row>
    <row r="87" spans="3:31" ht="14.45" customHeight="1" x14ac:dyDescent="0.2">
      <c r="Z87" s="346" t="s">
        <v>98</v>
      </c>
      <c r="AA87" s="347"/>
      <c r="AB87" s="166">
        <v>530000</v>
      </c>
      <c r="AC87" s="306" t="s">
        <v>99</v>
      </c>
      <c r="AD87" s="306"/>
      <c r="AE87" s="192">
        <v>27221.02</v>
      </c>
    </row>
    <row r="88" spans="3:31" x14ac:dyDescent="0.2">
      <c r="Z88" s="348" t="s">
        <v>98</v>
      </c>
      <c r="AA88" s="348"/>
      <c r="AB88" s="166">
        <v>530000</v>
      </c>
      <c r="AC88" s="306" t="s">
        <v>100</v>
      </c>
      <c r="AD88" s="306"/>
      <c r="AE88" s="192">
        <v>25000</v>
      </c>
    </row>
    <row r="89" spans="3:31" x14ac:dyDescent="0.2">
      <c r="Z89" s="348" t="s">
        <v>101</v>
      </c>
      <c r="AA89" s="348"/>
      <c r="AB89" s="166">
        <v>530001</v>
      </c>
      <c r="AC89" s="306" t="s">
        <v>102</v>
      </c>
      <c r="AD89" s="306"/>
      <c r="AE89" s="192">
        <v>5000</v>
      </c>
    </row>
    <row r="90" spans="3:31" x14ac:dyDescent="0.2">
      <c r="Z90" s="348"/>
      <c r="AA90" s="348"/>
      <c r="AB90" s="166"/>
      <c r="AC90" s="306"/>
      <c r="AD90" s="306"/>
      <c r="AE90" s="192"/>
    </row>
    <row r="91" spans="3:31" x14ac:dyDescent="0.2">
      <c r="Z91" s="348"/>
      <c r="AA91" s="348"/>
      <c r="AB91" s="166"/>
      <c r="AC91" s="306"/>
      <c r="AD91" s="306"/>
      <c r="AE91" s="192"/>
    </row>
    <row r="92" spans="3:31" x14ac:dyDescent="0.2">
      <c r="AD92" s="49" t="s">
        <v>103</v>
      </c>
      <c r="AE92" s="193">
        <f>SUM(AE87:AE91)</f>
        <v>57221.020000000004</v>
      </c>
    </row>
  </sheetData>
  <sheetProtection algorithmName="SHA-512" hashValue="M8iDR22LnZag5EXJPNozcbBlYmKmtvJ98S3TV3QZBHDzOH1NazcDkW7PSQhMNhNN4veTgSvtYzFMlG/PLbSxzQ==" saltValue="36CGa07xbHkmDo9H9SEq7g==" spinCount="100000" sheet="1" objects="1" scenarios="1"/>
  <mergeCells count="33">
    <mergeCell ref="AC89:AD89"/>
    <mergeCell ref="AC90:AD90"/>
    <mergeCell ref="AC91:AD91"/>
    <mergeCell ref="Z88:AA88"/>
    <mergeCell ref="Z89:AA89"/>
    <mergeCell ref="Z90:AA90"/>
    <mergeCell ref="Z91:AA91"/>
    <mergeCell ref="AB76:AD76"/>
    <mergeCell ref="AB77:AD77"/>
    <mergeCell ref="AC86:AD86"/>
    <mergeCell ref="AC87:AD87"/>
    <mergeCell ref="AC88:AD88"/>
    <mergeCell ref="Z85:AE85"/>
    <mergeCell ref="Z87:AA87"/>
    <mergeCell ref="C25:I25"/>
    <mergeCell ref="J25:N25"/>
    <mergeCell ref="O25:S25"/>
    <mergeCell ref="T25:X25"/>
    <mergeCell ref="Y25:AC25"/>
    <mergeCell ref="T11:X11"/>
    <mergeCell ref="Y11:AC11"/>
    <mergeCell ref="C18:I18"/>
    <mergeCell ref="J18:N18"/>
    <mergeCell ref="O18:S18"/>
    <mergeCell ref="T18:X18"/>
    <mergeCell ref="Y18:AC18"/>
    <mergeCell ref="C1:N1"/>
    <mergeCell ref="O1:S10"/>
    <mergeCell ref="C2:N2"/>
    <mergeCell ref="C3:N3"/>
    <mergeCell ref="C11:I11"/>
    <mergeCell ref="J11:N11"/>
    <mergeCell ref="O11:S11"/>
  </mergeCells>
  <pageMargins left="0.7" right="0.7" top="0.75" bottom="0.75" header="0.3" footer="0.3"/>
  <drawing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CSUP BUDGET TEMPLATE</vt:lpstr>
      <vt:lpstr>CURRENT FY FRINGE RATES &amp; IDC</vt:lpstr>
      <vt:lpstr>EXAMPLE</vt:lpstr>
    </vt:vector>
  </TitlesOfParts>
  <Company>Colorado State University Pueblo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Gade,Abby</dc:creator>
  <cp:lastModifiedBy>Gade,Abby</cp:lastModifiedBy>
  <dcterms:created xsi:type="dcterms:W3CDTF">2024-10-07T20:37:45Z</dcterms:created>
  <dcterms:modified xsi:type="dcterms:W3CDTF">2025-01-15T15:58:22Z</dcterms:modified>
</cp:coreProperties>
</file>