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SU Pueblo\Completed 11 6 18\FPI 2-20\"/>
    </mc:Choice>
  </mc:AlternateContent>
  <bookViews>
    <workbookView xWindow="0" yWindow="0" windowWidth="28800" windowHeight="12435" tabRatio="920" firstSheet="1" activeTab="6"/>
  </bookViews>
  <sheets>
    <sheet name="Instructions" sheetId="9" r:id="rId1"/>
    <sheet name="(1) General Information " sheetId="10" r:id="rId2"/>
    <sheet name="(2) Equipment Depreciation" sheetId="11" r:id="rId3"/>
    <sheet name="(3) Salary Worksheet" sheetId="5" r:id="rId4"/>
    <sheet name="(4) General Expenses Worksheet" sheetId="6" r:id="rId5"/>
    <sheet name="(5) Subsidy Worksheet" sheetId="12" r:id="rId6"/>
    <sheet name="(6) Rate Worksheet-1 " sheetId="14" r:id="rId7"/>
  </sheets>
  <calcPr calcId="152511"/>
</workbook>
</file>

<file path=xl/calcChain.xml><?xml version="1.0" encoding="utf-8"?>
<calcChain xmlns="http://schemas.openxmlformats.org/spreadsheetml/2006/main">
  <c r="D25" i="12" l="1"/>
  <c r="D21" i="12"/>
  <c r="E58" i="14" l="1"/>
  <c r="E53" i="14" l="1"/>
  <c r="F33" i="5"/>
  <c r="F34" i="5"/>
  <c r="E36" i="5"/>
  <c r="F36" i="5" s="1"/>
  <c r="E35" i="5"/>
  <c r="F35" i="5" s="1"/>
  <c r="E33" i="5"/>
  <c r="E32" i="5"/>
  <c r="F32" i="5" s="1"/>
  <c r="E26" i="5"/>
  <c r="F26" i="5" s="1"/>
  <c r="E25" i="5"/>
  <c r="F25" i="5" s="1"/>
  <c r="E24" i="5"/>
  <c r="E20" i="5"/>
  <c r="F20" i="5" s="1"/>
  <c r="E21" i="5"/>
  <c r="F21" i="5" s="1"/>
  <c r="E22" i="5"/>
  <c r="F22" i="5" s="1"/>
  <c r="E17" i="5"/>
  <c r="F17" i="5" s="1"/>
  <c r="E18" i="5"/>
  <c r="F18" i="5" s="1"/>
  <c r="E19" i="5"/>
  <c r="F19" i="5" s="1"/>
  <c r="E16" i="5"/>
  <c r="F16" i="5" s="1"/>
  <c r="E34" i="5"/>
  <c r="E31" i="5"/>
  <c r="F31" i="5" s="1"/>
  <c r="E27" i="5"/>
  <c r="F27" i="5" s="1"/>
  <c r="F24" i="5"/>
  <c r="E23" i="5"/>
  <c r="F23" i="5" s="1"/>
  <c r="C65" i="14"/>
  <c r="E27" i="14"/>
  <c r="D21" i="14"/>
  <c r="E16" i="14"/>
  <c r="E15" i="14"/>
  <c r="E14" i="14"/>
  <c r="E13" i="14"/>
  <c r="E12" i="14"/>
  <c r="E17" i="14" l="1"/>
  <c r="E55" i="14" s="1"/>
  <c r="E57" i="14"/>
  <c r="E59" i="14" s="1"/>
  <c r="E61" i="14" l="1"/>
  <c r="E65" i="14" s="1"/>
  <c r="E79" i="14" s="1"/>
  <c r="G79" i="14" s="1"/>
  <c r="E69" i="14"/>
  <c r="D74" i="14"/>
  <c r="E74" i="14" s="1"/>
  <c r="E81" i="14" s="1"/>
  <c r="G81" i="14" s="1"/>
  <c r="D73" i="14"/>
  <c r="E73" i="14" s="1"/>
  <c r="E80" i="14" s="1"/>
  <c r="G80" i="14" s="1"/>
  <c r="I52" i="11" l="1"/>
  <c r="H46" i="11"/>
  <c r="K43" i="11"/>
  <c r="I34" i="11"/>
  <c r="H28" i="11"/>
  <c r="K25" i="11" s="1"/>
  <c r="I16" i="11"/>
  <c r="H10" i="11"/>
  <c r="K7" i="11" s="1"/>
  <c r="E51" i="11" s="1"/>
  <c r="G33" i="11" l="1"/>
  <c r="C33" i="11"/>
  <c r="F51" i="11"/>
  <c r="H33" i="11"/>
  <c r="G51" i="11"/>
  <c r="E33" i="11"/>
  <c r="D51" i="11"/>
  <c r="H51" i="11"/>
  <c r="D33" i="11"/>
  <c r="C51" i="11"/>
  <c r="F33" i="11"/>
  <c r="E15" i="11"/>
  <c r="H15" i="11"/>
  <c r="D15" i="11"/>
  <c r="F15" i="11"/>
  <c r="G15" i="11"/>
  <c r="C15" i="11"/>
  <c r="I51" i="11" l="1"/>
  <c r="I33" i="11"/>
  <c r="I15" i="11"/>
  <c r="D15" i="6"/>
  <c r="D18" i="6" l="1"/>
</calcChain>
</file>

<file path=xl/sharedStrings.xml><?xml version="1.0" encoding="utf-8"?>
<sst xmlns="http://schemas.openxmlformats.org/spreadsheetml/2006/main" count="244" uniqueCount="165">
  <si>
    <t>Personnel</t>
  </si>
  <si>
    <t>Allocation %</t>
  </si>
  <si>
    <t>Cost per fiscal year</t>
  </si>
  <si>
    <t>Comments</t>
  </si>
  <si>
    <t>Full Amount</t>
  </si>
  <si>
    <t>Notes</t>
  </si>
  <si>
    <t>Office Supply</t>
  </si>
  <si>
    <t>TOTAL COST PER YEAR TO PROVIDE THIS SERVICE</t>
  </si>
  <si>
    <t>Hours instrument is available/year</t>
  </si>
  <si>
    <t>Total</t>
  </si>
  <si>
    <t>upcharge $</t>
  </si>
  <si>
    <t>upcharge %</t>
  </si>
  <si>
    <t>1)  Asset Cost:</t>
  </si>
  <si>
    <t>2)  Acquisition Date:</t>
  </si>
  <si>
    <t>3)  Asset life (years):</t>
  </si>
  <si>
    <t>4)  Asset life (months):</t>
  </si>
  <si>
    <t>Fiscal Year</t>
  </si>
  <si>
    <t>Yearly Depreciation Expense</t>
  </si>
  <si>
    <t>Number of months</t>
  </si>
  <si>
    <t>External Commercial</t>
  </si>
  <si>
    <t>Fringe Rate</t>
  </si>
  <si>
    <t>Director</t>
  </si>
  <si>
    <t>Admin Pro</t>
  </si>
  <si>
    <t>Post Doc</t>
  </si>
  <si>
    <t>Program Coordinator</t>
  </si>
  <si>
    <t>State Classified</t>
  </si>
  <si>
    <t>Student Hourly</t>
  </si>
  <si>
    <t>Non Student Hourly</t>
  </si>
  <si>
    <t>Business Manager</t>
  </si>
  <si>
    <t>Associate Director</t>
  </si>
  <si>
    <t>Position</t>
  </si>
  <si>
    <t>Avg Hrs/year</t>
  </si>
  <si>
    <t>RS 2</t>
  </si>
  <si>
    <t>RS 1</t>
  </si>
  <si>
    <t>Post Doc 2nd year</t>
  </si>
  <si>
    <t>Post Doc 1st year</t>
  </si>
  <si>
    <t>PostDoc 1st year</t>
  </si>
  <si>
    <t>Research Associate 1</t>
  </si>
  <si>
    <t>Research Associate 2</t>
  </si>
  <si>
    <t>Lab Coordinator</t>
  </si>
  <si>
    <t>Research Scientist 1</t>
  </si>
  <si>
    <t>Research Scientist 2</t>
  </si>
  <si>
    <t xml:space="preserve"> Base salary</t>
  </si>
  <si>
    <t>Computer</t>
  </si>
  <si>
    <t xml:space="preserve">General Facility Equip </t>
  </si>
  <si>
    <t>Facility Supplies</t>
  </si>
  <si>
    <t>Renovation</t>
  </si>
  <si>
    <t>Salary</t>
  </si>
  <si>
    <t>columns</t>
  </si>
  <si>
    <t>SECTION 1: Background Information</t>
  </si>
  <si>
    <t>NAME:</t>
  </si>
  <si>
    <t>LOCATION:</t>
  </si>
  <si>
    <t xml:space="preserve">D) On what unit of measurement will billing be established?   (for example: hourly, per analysis, daily) </t>
  </si>
  <si>
    <t>A) Name &amp; location of this recharge center:</t>
  </si>
  <si>
    <t>C) What are the hours of operation for this recharge center?</t>
  </si>
  <si>
    <t>E) Will services be provided only by recharge center staff members?    If not, what training is required for users of this core?  Do you plan to charge for that training?</t>
  </si>
  <si>
    <t>F) Are similar services available elsewhere at Colorado State University?    If yes, then explain how this recharge center will be utilized differently from the existing service.</t>
  </si>
  <si>
    <t>INSTRUCTIONS</t>
  </si>
  <si>
    <t>For questions or assistance please contact:</t>
  </si>
  <si>
    <r>
      <t xml:space="preserve">Complete the </t>
    </r>
    <r>
      <rPr>
        <b/>
        <sz val="12"/>
        <rFont val="Cambria"/>
        <family val="1"/>
        <scheme val="major"/>
      </rPr>
      <t>General Information</t>
    </r>
    <r>
      <rPr>
        <sz val="12"/>
        <rFont val="Cambria"/>
        <family val="1"/>
        <scheme val="major"/>
      </rPr>
      <t xml:space="preserve"> tab.  This will help in gathering the types of information needed to determine service fees.</t>
    </r>
  </si>
  <si>
    <r>
      <t xml:space="preserve">Complete the </t>
    </r>
    <r>
      <rPr>
        <b/>
        <sz val="12"/>
        <rFont val="Cambria"/>
        <family val="1"/>
        <scheme val="major"/>
      </rPr>
      <t>Equip.Depreciation Worksheet</t>
    </r>
    <r>
      <rPr>
        <sz val="12"/>
        <rFont val="Cambria"/>
        <family val="1"/>
        <scheme val="major"/>
      </rPr>
      <t xml:space="preserve"> tab:  Complete this tab if depreciation expenses will be included in the service fees. Calculate the annual depreciation for each piece of equipment separately.</t>
    </r>
  </si>
  <si>
    <r>
      <rPr>
        <sz val="12"/>
        <rFont val="Cambria"/>
        <family val="1"/>
        <scheme val="major"/>
      </rPr>
      <t>Complete the</t>
    </r>
    <r>
      <rPr>
        <b/>
        <sz val="12"/>
        <rFont val="Cambria"/>
        <family val="1"/>
        <scheme val="major"/>
      </rPr>
      <t xml:space="preserve"> Salary Worksheet</t>
    </r>
    <r>
      <rPr>
        <sz val="12"/>
        <rFont val="Cambria"/>
        <family val="1"/>
        <scheme val="major"/>
      </rPr>
      <t xml:space="preserve"> tab:  This tab will summarize positions and associated salaries for all personnel associated with the recharge center.</t>
    </r>
  </si>
  <si>
    <t>B) In general terms, what services will be (or are) provided (list below)</t>
  </si>
  <si>
    <t>Type of Usage (Service by recharge center or User)</t>
  </si>
  <si>
    <t>SECTION 2: Instruments Available</t>
  </si>
  <si>
    <t>LC-TOF</t>
  </si>
  <si>
    <t>Instrument/Service</t>
  </si>
  <si>
    <t>Salary &amp; Fringe</t>
  </si>
  <si>
    <r>
      <t xml:space="preserve">Service Contract and/or estimated cost for repair and maintenance - </t>
    </r>
    <r>
      <rPr>
        <sz val="12"/>
        <color rgb="FF000000"/>
        <rFont val="Cambria"/>
        <family val="1"/>
        <scheme val="major"/>
      </rPr>
      <t>If service contracts are not used and repair costs are anticipated to occur at intervals longer than one year include the estimated amount/fiscal year.</t>
    </r>
  </si>
  <si>
    <t>Type (Service Contract or Other)</t>
  </si>
  <si>
    <t>Service contract with instrument vendor</t>
  </si>
  <si>
    <t>N/A</t>
  </si>
  <si>
    <t>EQUPMENT DEPRECIATION WORKSHEET</t>
  </si>
  <si>
    <t>Item Description:</t>
  </si>
  <si>
    <t>Monthly Depreciation Expense:</t>
  </si>
  <si>
    <t>H-00104238</t>
  </si>
  <si>
    <t>Simple Depreciation Calculation:</t>
  </si>
  <si>
    <t xml:space="preserve">Monthly Depreciation    = </t>
  </si>
  <si>
    <t>Acquisition Cost</t>
  </si>
  <si>
    <t>Equipment Life in Months</t>
  </si>
  <si>
    <t>CSU Property Sticker #:</t>
  </si>
  <si>
    <t>Vendor:</t>
  </si>
  <si>
    <t>LC-TOF MS</t>
  </si>
  <si>
    <t>Waters</t>
  </si>
  <si>
    <t xml:space="preserve">Total </t>
  </si>
  <si>
    <t xml:space="preserve">Equipment Depreciation - if equipment can be depreciated copy and paste the appropriate annual amount from the Equipment Depreciation Worksheet.  </t>
  </si>
  <si>
    <t>Purchase price</t>
  </si>
  <si>
    <t>Year of purchase</t>
  </si>
  <si>
    <t>Total:</t>
  </si>
  <si>
    <t xml:space="preserve">TOTAL COST PER YEAR TO PROVIDE THIS SERVICE TO CSU USERS </t>
  </si>
  <si>
    <r>
      <t xml:space="preserve">% of time instrument/service is </t>
    </r>
    <r>
      <rPr>
        <b/>
        <i/>
        <u/>
        <sz val="12"/>
        <color rgb="FF000000"/>
        <rFont val="Cambria"/>
        <family val="1"/>
        <scheme val="major"/>
      </rPr>
      <t xml:space="preserve">not </t>
    </r>
    <r>
      <rPr>
        <b/>
        <sz val="12"/>
        <color rgb="FF000000"/>
        <rFont val="Cambria"/>
        <family val="1"/>
        <scheme val="major"/>
      </rPr>
      <t>available</t>
    </r>
  </si>
  <si>
    <t>User Type</t>
  </si>
  <si>
    <t xml:space="preserve">External Academic, Government, Non-Profit </t>
  </si>
  <si>
    <t>Rate/Hour</t>
  </si>
  <si>
    <t>`</t>
  </si>
  <si>
    <t>RATE SUMMARY</t>
  </si>
  <si>
    <t xml:space="preserve">CSU </t>
  </si>
  <si>
    <t>MINIMUM EXTERNAL RATE/HOUR</t>
  </si>
  <si>
    <t>CSU RATE/HOUR</t>
  </si>
  <si>
    <t>Rate/Sample</t>
  </si>
  <si>
    <t>LC-TOF Mass Spectrometer</t>
  </si>
  <si>
    <t>Instrument or Service:</t>
  </si>
  <si>
    <t>GENERAL EXPENSES WORKSHEET</t>
  </si>
  <si>
    <r>
      <t xml:space="preserve">General Expenses - </t>
    </r>
    <r>
      <rPr>
        <sz val="12"/>
        <color theme="1"/>
        <rFont val="Cambria"/>
        <family val="1"/>
        <scheme val="major"/>
      </rPr>
      <t xml:space="preserve">all amounts should represent </t>
    </r>
    <r>
      <rPr>
        <i/>
        <sz val="12"/>
        <color theme="1"/>
        <rFont val="Cambria"/>
        <family val="1"/>
        <scheme val="major"/>
      </rPr>
      <t>annual</t>
    </r>
    <r>
      <rPr>
        <sz val="12"/>
        <color theme="1"/>
        <rFont val="Cambria"/>
        <family val="1"/>
        <scheme val="major"/>
      </rPr>
      <t xml:space="preserve"> costs.  The categories below are </t>
    </r>
    <r>
      <rPr>
        <b/>
        <sz val="12"/>
        <color rgb="FFFF0000"/>
        <rFont val="Cambria"/>
        <family val="1"/>
        <scheme val="major"/>
      </rPr>
      <t>examples</t>
    </r>
    <r>
      <rPr>
        <sz val="12"/>
        <color theme="1"/>
        <rFont val="Cambria"/>
        <family val="1"/>
        <scheme val="major"/>
      </rPr>
      <t xml:space="preserve"> and should be modified or changed to represent actual costs. </t>
    </r>
  </si>
  <si>
    <t>GENERAL INFORMATION WORSHEET</t>
  </si>
  <si>
    <t>Instrument Name/Description</t>
  </si>
  <si>
    <r>
      <t xml:space="preserve">All cells with this color must be filled in by the user. Be sure to write over or delete </t>
    </r>
    <r>
      <rPr>
        <b/>
        <i/>
        <sz val="12"/>
        <color rgb="FFFF0000"/>
        <rFont val="Cambria"/>
        <family val="1"/>
        <scheme val="major"/>
      </rPr>
      <t>example data</t>
    </r>
    <r>
      <rPr>
        <i/>
        <sz val="12"/>
        <color rgb="FFFF0000"/>
        <rFont val="Cambria"/>
        <family val="1"/>
        <scheme val="major"/>
      </rPr>
      <t xml:space="preserve"> </t>
    </r>
    <r>
      <rPr>
        <i/>
        <sz val="12"/>
        <color theme="1"/>
        <rFont val="Cambria"/>
        <family val="1"/>
        <scheme val="major"/>
      </rPr>
      <t>to avoid including in your rate calculation.</t>
    </r>
  </si>
  <si>
    <t>SUBSIDY WORKSHEET</t>
  </si>
  <si>
    <r>
      <t xml:space="preserve">General Expenses attributed to each Instrument or Service  </t>
    </r>
    <r>
      <rPr>
        <i/>
        <sz val="12"/>
        <color theme="1"/>
        <rFont val="Cambria"/>
        <family val="1"/>
        <scheme val="major"/>
      </rPr>
      <t xml:space="preserve">- </t>
    </r>
    <r>
      <rPr>
        <b/>
        <i/>
        <sz val="12"/>
        <color theme="1"/>
        <rFont val="Cambria"/>
        <family val="1"/>
        <scheme val="major"/>
      </rPr>
      <t>use this value for Rate Worksheet</t>
    </r>
  </si>
  <si>
    <r>
      <t xml:space="preserve">Subsidy - </t>
    </r>
    <r>
      <rPr>
        <sz val="12"/>
        <color theme="1"/>
        <rFont val="Cambria"/>
        <family val="1"/>
        <scheme val="major"/>
      </rPr>
      <t>any funds provided to the recharge center to support operation.  This could include institutional (e.g. OVPR, Provost, etc.), college, or department.</t>
    </r>
  </si>
  <si>
    <t>Fund # for Subsidy</t>
  </si>
  <si>
    <t>Amount</t>
  </si>
  <si>
    <t>director salary support</t>
  </si>
  <si>
    <t>assoc director salary support</t>
  </si>
  <si>
    <t xml:space="preserve">RATE WORKSHEET </t>
  </si>
  <si>
    <t xml:space="preserve">SALARY WORKSHEET </t>
  </si>
  <si>
    <t>Employee Type</t>
  </si>
  <si>
    <t>PostDoc 2nd year/Admin Pro</t>
  </si>
  <si>
    <r>
      <t xml:space="preserve">Salaried Personnel List - </t>
    </r>
    <r>
      <rPr>
        <i/>
        <sz val="12"/>
        <color theme="1"/>
        <rFont val="Cambria"/>
        <family val="1"/>
        <scheme val="major"/>
      </rPr>
      <t>at least one of each type of employee is listed below.  If you need to add additional personnel, highlight an appropriate row and copy and paste to ensure the appropriate fringe rate is applied.</t>
    </r>
  </si>
  <si>
    <t>Fringe Rates for FY17</t>
  </si>
  <si>
    <t>wage/hour</t>
  </si>
  <si>
    <t>Annual Salary &amp; Fringe</t>
  </si>
  <si>
    <r>
      <t xml:space="preserve">Hourly Personnel List - </t>
    </r>
    <r>
      <rPr>
        <i/>
        <sz val="12"/>
        <color theme="1"/>
        <rFont val="Cambria"/>
        <family val="1"/>
        <scheme val="major"/>
      </rPr>
      <t>at least one of each type of employee is listed below.  If you need to add additional personnel, highlight an appropriate row and copy and paste to ensure the appropriate fringe rate is applied.</t>
    </r>
  </si>
  <si>
    <t>Expense Type</t>
  </si>
  <si>
    <t>Reagents</t>
  </si>
  <si>
    <t>Gas</t>
  </si>
  <si>
    <t>computer</t>
  </si>
  <si>
    <t>Telephone/Networking</t>
  </si>
  <si>
    <r>
      <t xml:space="preserve">Subsidy  attributed to each Instrument or Service  </t>
    </r>
    <r>
      <rPr>
        <i/>
        <sz val="12"/>
        <color theme="1"/>
        <rFont val="Cambria"/>
        <family val="1"/>
        <scheme val="major"/>
      </rPr>
      <t xml:space="preserve">- </t>
    </r>
    <r>
      <rPr>
        <b/>
        <i/>
        <sz val="12"/>
        <color theme="1"/>
        <rFont val="Cambria"/>
        <family val="1"/>
        <scheme val="major"/>
      </rPr>
      <t>use this value for Rate Worksheet</t>
    </r>
  </si>
  <si>
    <r>
      <rPr>
        <sz val="12"/>
        <rFont val="Cambria"/>
        <family val="1"/>
        <scheme val="major"/>
      </rPr>
      <t xml:space="preserve">Complete the </t>
    </r>
    <r>
      <rPr>
        <b/>
        <sz val="12"/>
        <rFont val="Cambria"/>
        <family val="1"/>
        <scheme val="major"/>
      </rPr>
      <t xml:space="preserve">Subsidy Worksheet </t>
    </r>
    <r>
      <rPr>
        <sz val="12"/>
        <rFont val="Cambria"/>
        <family val="1"/>
        <scheme val="major"/>
      </rPr>
      <t>tab</t>
    </r>
    <r>
      <rPr>
        <b/>
        <sz val="12"/>
        <rFont val="Cambria"/>
        <family val="1"/>
        <scheme val="major"/>
      </rPr>
      <t xml:space="preserve">:  </t>
    </r>
    <r>
      <rPr>
        <sz val="12"/>
        <rFont val="Cambria"/>
        <family val="1"/>
        <scheme val="major"/>
      </rPr>
      <t>This tab will summarize all subsidies for the recharge center that should offset all rates for CSU users.</t>
    </r>
  </si>
  <si>
    <r>
      <rPr>
        <sz val="12"/>
        <rFont val="Cambria"/>
        <family val="1"/>
        <scheme val="major"/>
      </rPr>
      <t xml:space="preserve">Complete the </t>
    </r>
    <r>
      <rPr>
        <b/>
        <sz val="12"/>
        <rFont val="Cambria"/>
        <family val="1"/>
        <scheme val="major"/>
      </rPr>
      <t xml:space="preserve">General Expenses Worksheet </t>
    </r>
    <r>
      <rPr>
        <sz val="12"/>
        <rFont val="Cambria"/>
        <family val="1"/>
        <scheme val="major"/>
      </rPr>
      <t>tab</t>
    </r>
    <r>
      <rPr>
        <b/>
        <sz val="12"/>
        <rFont val="Cambria"/>
        <family val="1"/>
        <scheme val="major"/>
      </rPr>
      <t xml:space="preserve">:  </t>
    </r>
    <r>
      <rPr>
        <sz val="12"/>
        <rFont val="Cambria"/>
        <family val="1"/>
        <scheme val="major"/>
      </rPr>
      <t>This tab will summarize all expenses for the recharge center that are shared across services or instruments.</t>
    </r>
  </si>
  <si>
    <r>
      <rPr>
        <sz val="12"/>
        <rFont val="Cambria"/>
        <family val="1"/>
        <scheme val="major"/>
      </rPr>
      <t xml:space="preserve">Complete the </t>
    </r>
    <r>
      <rPr>
        <b/>
        <sz val="12"/>
        <rFont val="Cambria"/>
        <family val="1"/>
        <scheme val="major"/>
      </rPr>
      <t xml:space="preserve">Rate Worksheet </t>
    </r>
    <r>
      <rPr>
        <sz val="12"/>
        <rFont val="Cambria"/>
        <family val="1"/>
        <scheme val="major"/>
      </rPr>
      <t>tab(s)</t>
    </r>
    <r>
      <rPr>
        <b/>
        <sz val="12"/>
        <rFont val="Cambria"/>
        <family val="1"/>
        <scheme val="major"/>
      </rPr>
      <t xml:space="preserve">:  </t>
    </r>
    <r>
      <rPr>
        <sz val="12"/>
        <rFont val="Cambria"/>
        <family val="1"/>
        <scheme val="major"/>
      </rPr>
      <t>This tab will summarize all expenses for a specific instrument or service to calculate a rate.  A separate tab should be completed for each Instrument/service for which a rate is charged.</t>
    </r>
  </si>
  <si>
    <t>List all instruments or equipment that will be used in this core or available for users.  Add additional rows if needed.</t>
  </si>
  <si>
    <r>
      <t xml:space="preserve">All cells with this color must be filled in by the user. Be sure to write over or delete </t>
    </r>
    <r>
      <rPr>
        <b/>
        <i/>
        <sz val="12"/>
        <color rgb="FFFF0000"/>
        <rFont val="Cambria"/>
        <family val="1"/>
        <scheme val="major"/>
      </rPr>
      <t>example data</t>
    </r>
    <r>
      <rPr>
        <i/>
        <sz val="12"/>
        <color theme="1"/>
        <rFont val="Cambria"/>
        <family val="1"/>
        <scheme val="major"/>
      </rPr>
      <t>.</t>
    </r>
  </si>
  <si>
    <t xml:space="preserve">The purpose of this worksheet is to determine the total General Expenses for your recharge center.  These are defined as expenses that cannot be attributed to just one service or instrument but are necessary for overall recharge center operation.  The total General Expenses will be divided equally among the services or instruments. </t>
  </si>
  <si>
    <t xml:space="preserve">Number of Instruments/Service areas </t>
  </si>
  <si>
    <t>Number of Instruments/Service areas</t>
  </si>
  <si>
    <t>Number of samples or services/hour</t>
  </si>
  <si>
    <t>Personnel costs associated with this instrument/service area.  Cut and paste personnel information from the Salary Worksheet - insert additional lines as needed.</t>
  </si>
  <si>
    <r>
      <t xml:space="preserve">Expenses specific to this instrumentation/service.  </t>
    </r>
    <r>
      <rPr>
        <sz val="12"/>
        <color rgb="FF000000"/>
        <rFont val="Cambria"/>
        <family val="1"/>
        <scheme val="major"/>
      </rPr>
      <t>Expenses in this section could include supplies, consumables (gloves, tips, gas, columns, reagents), computers, software, etc. that are only incurred due to this specific instrument/service area.</t>
    </r>
  </si>
  <si>
    <t>Subsidy allocation (automatically filled from entry above)</t>
  </si>
  <si>
    <r>
      <rPr>
        <b/>
        <sz val="12"/>
        <color rgb="FF000000"/>
        <rFont val="Cambria"/>
        <family val="1"/>
        <scheme val="major"/>
      </rPr>
      <t xml:space="preserve">Calculate Hourly Rate for CSU users - </t>
    </r>
    <r>
      <rPr>
        <sz val="12"/>
        <color rgb="FF000000"/>
        <rFont val="Cambria"/>
        <family val="1"/>
        <scheme val="major"/>
      </rPr>
      <t>What is the % of time that the instrument/service is unavailable due to: repairs, maintenance, broken and waiting for repair, replacement of parts, committed time to an outside lab or group, holidays, weekends, etc. This will NEVER be 0%</t>
    </r>
  </si>
  <si>
    <t>Items included in up-charge</t>
  </si>
  <si>
    <t xml:space="preserve">The purpose of this workbook is to document the basic information about your recharge center operation and the process by which rates are determined.  Completion of this workbook will enable more efficient and effective review by CSU Business and Financial Services and compliance with Federal Cost Accounting regulations.  Additionally, the workbook will become a tool for your recharge center to easily review and adjust rates when needed and/or required.  </t>
  </si>
  <si>
    <t>Jessica Prenni, Director of Research Core Facilities, OVPR                                                         jprenni@colostate.edu, 970-491-0961</t>
  </si>
  <si>
    <t>Erin Mercurio, Accounting Manager, Business and Financial Services                                         erin.mercurio@colostate.edu, 970-491-6752</t>
  </si>
  <si>
    <r>
      <rPr>
        <b/>
        <sz val="12"/>
        <rFont val="Cambria"/>
        <family val="1"/>
        <scheme val="major"/>
      </rPr>
      <t xml:space="preserve">Instructions: </t>
    </r>
    <r>
      <rPr>
        <sz val="12"/>
        <rFont val="Cambria"/>
        <family val="1"/>
        <scheme val="major"/>
      </rPr>
      <t xml:space="preserve"> This form is intended to collect general information about a research recharge center operating within Colorado State University. </t>
    </r>
  </si>
  <si>
    <t>G) Will services be provided to non-CSU investigators?  If yes, describe your approach for ensuring that your rates are not in violation of the Colorado statute on competition with private enterprise.</t>
  </si>
  <si>
    <t>CSU Property Sticker #</t>
  </si>
  <si>
    <t>H) In case of prolonged deficit, please designate a back-up CSU account.</t>
  </si>
  <si>
    <t>This worksheet is to serve as a reference list of all personnel associated with operation of the recharge center.  % effort associated with different instrumentation or services will be designated in the corresponding Rate Worksheet.</t>
  </si>
  <si>
    <r>
      <t xml:space="preserve">CSU Fringe Rates - </t>
    </r>
    <r>
      <rPr>
        <sz val="12"/>
        <color theme="1"/>
        <rFont val="Cambria"/>
        <family val="1"/>
        <scheme val="major"/>
      </rPr>
      <t xml:space="preserve">these rates change annually so make sure that you are using the correct values.  The rates listed in this table will be used to calculate values in the personnel tables below.  Current rates can be found at:  </t>
    </r>
    <r>
      <rPr>
        <u/>
        <sz val="12"/>
        <color theme="1"/>
        <rFont val="Cambria"/>
        <family val="1"/>
        <scheme val="major"/>
      </rPr>
      <t>https://vprnet.research.colostate.edu/OSP/facilities-and-administrative-rates-fa/</t>
    </r>
  </si>
  <si>
    <t>Professional Development/travel</t>
  </si>
  <si>
    <t xml:space="preserve">The purpose of this worksheet is to determine how to allocate the total Subsidy from the University for your recharge center.  Subsidies are defined as non revenue funds from the department, college or university that are used to support the Core Facility.   The total Subsidy will be divided equally among the service areas or instruments. </t>
  </si>
  <si>
    <r>
      <t xml:space="preserve">Total Subsidy - </t>
    </r>
    <r>
      <rPr>
        <b/>
        <i/>
        <sz val="12"/>
        <color theme="1"/>
        <rFont val="Cambria"/>
        <family val="1"/>
        <scheme val="major"/>
      </rPr>
      <t>use this value in Rate Worksheet</t>
    </r>
  </si>
  <si>
    <t>Professional Development</t>
  </si>
  <si>
    <t xml:space="preserve"> % effort expended by personnel on this instrument/Service area</t>
  </si>
  <si>
    <r>
      <t xml:space="preserve">General Operating Costs Associated with this instrument/service.  Copy and paste from the General Expenses Worksheet - </t>
    </r>
    <r>
      <rPr>
        <sz val="12"/>
        <color rgb="FF000000"/>
        <rFont val="Cambria"/>
        <family val="1"/>
        <scheme val="major"/>
      </rPr>
      <t>If you have multiple instrument/service areas for which the rate determined will be applied then the allocation of general operating costs should be equally distributed between them.  For example, if you have 3 microscopes that will all incur the same rate for usage then the allocation below should be 33%.    If you only have one of this type of microscope then the allocation would be 100%.</t>
    </r>
  </si>
  <si>
    <r>
      <t xml:space="preserve">Subsidy to reduce rate for CSU users - copy from </t>
    </r>
    <r>
      <rPr>
        <b/>
        <i/>
        <sz val="12"/>
        <color rgb="FF000000"/>
        <rFont val="Cambria"/>
        <family val="1"/>
        <scheme val="major"/>
      </rPr>
      <t>Subsidy Worksheet</t>
    </r>
  </si>
  <si>
    <t>Corrected Subsidy amount</t>
  </si>
  <si>
    <r>
      <t xml:space="preserve">Calculate Minimum Hourly Rate for External users - </t>
    </r>
    <r>
      <rPr>
        <sz val="12"/>
        <color rgb="FF000000"/>
        <rFont val="Cambria"/>
        <family val="1"/>
        <scheme val="major"/>
      </rPr>
      <t xml:space="preserve">this cost </t>
    </r>
    <r>
      <rPr>
        <i/>
        <u/>
        <sz val="12"/>
        <color rgb="FF000000"/>
        <rFont val="Cambria"/>
        <family val="1"/>
        <scheme val="major"/>
      </rPr>
      <t>must not</t>
    </r>
    <r>
      <rPr>
        <sz val="12"/>
        <color rgb="FF000000"/>
        <rFont val="Cambria"/>
        <family val="1"/>
        <scheme val="major"/>
      </rPr>
      <t xml:space="preserve"> include CSU subsidy and </t>
    </r>
    <r>
      <rPr>
        <i/>
        <u/>
        <sz val="12"/>
        <color rgb="FF000000"/>
        <rFont val="Cambria"/>
        <family val="1"/>
        <scheme val="major"/>
      </rPr>
      <t>must</t>
    </r>
    <r>
      <rPr>
        <sz val="12"/>
        <color rgb="FF000000"/>
        <rFont val="Cambria"/>
        <family val="1"/>
        <scheme val="major"/>
      </rPr>
      <t xml:space="preserve"> include the University F&amp;A applied to external recharge center accounts.  </t>
    </r>
  </si>
  <si>
    <t>External Academic/Government/Non-Profit</t>
  </si>
  <si>
    <r>
      <rPr>
        <b/>
        <sz val="12"/>
        <color rgb="FF000000"/>
        <rFont val="Cambria"/>
        <family val="1"/>
        <scheme val="major"/>
      </rPr>
      <t>Up-charge Adjustments for External Users:</t>
    </r>
    <r>
      <rPr>
        <sz val="12"/>
        <color rgb="FF000000"/>
        <rFont val="Cambria"/>
        <family val="1"/>
        <scheme val="major"/>
      </rPr>
      <t xml:space="preserve">  Traditionally non-allowable costs </t>
    </r>
    <r>
      <rPr>
        <i/>
        <u/>
        <sz val="12"/>
        <color rgb="FF000000"/>
        <rFont val="Cambria"/>
        <family val="1"/>
        <scheme val="major"/>
      </rPr>
      <t>can and should</t>
    </r>
    <r>
      <rPr>
        <sz val="12"/>
        <color rgb="FF000000"/>
        <rFont val="Cambria"/>
        <family val="1"/>
        <scheme val="major"/>
      </rPr>
      <t xml:space="preserve"> be included in rates for external users.  The amount of this up-charge is flexible but must be documented and consistent.  Items to consider include: F&amp;A, project management, regulatory burden, marketing and business development, contract negotiation, risk pool, student stipends, postage, official functions, adjustments for market value, etc.</t>
    </r>
  </si>
  <si>
    <r>
      <t xml:space="preserve">Eligible Capital Equipment: </t>
    </r>
    <r>
      <rPr>
        <sz val="12"/>
        <color rgb="FF000000"/>
        <rFont val="Cambria"/>
        <family val="1"/>
        <scheme val="major"/>
      </rPr>
      <t xml:space="preserve"> Major Research Instrumentation (&gt; $5000) purchased using recharge center funds.</t>
    </r>
    <r>
      <rPr>
        <b/>
        <sz val="12"/>
        <color rgb="FF000000"/>
        <rFont val="Cambria"/>
        <family val="1"/>
        <scheme val="major"/>
      </rPr>
      <t xml:space="preserve"> </t>
    </r>
    <r>
      <rPr>
        <b/>
        <u/>
        <sz val="12"/>
        <color rgb="FF000000"/>
        <rFont val="Cambria"/>
        <family val="1"/>
        <scheme val="major"/>
      </rPr>
      <t xml:space="preserve"> </t>
    </r>
    <r>
      <rPr>
        <i/>
        <u/>
        <sz val="12"/>
        <color rgb="FF000000"/>
        <rFont val="Cambria"/>
        <family val="1"/>
        <scheme val="major"/>
      </rPr>
      <t xml:space="preserve">Note </t>
    </r>
    <r>
      <rPr>
        <i/>
        <sz val="12"/>
        <color rgb="FF000000"/>
        <rFont val="Cambria"/>
        <family val="1"/>
        <scheme val="major"/>
      </rPr>
      <t>- equipment purchased using federal funds (e.g. shared instrumentation grants, etc.) cannot be depreciated</t>
    </r>
    <r>
      <rPr>
        <b/>
        <i/>
        <sz val="12"/>
        <color rgb="FF000000"/>
        <rFont val="Cambria"/>
        <family val="1"/>
        <scheme val="major"/>
      </rPr>
      <t xml:space="preserve">. </t>
    </r>
    <r>
      <rPr>
        <sz val="12"/>
        <color rgb="FF000000"/>
        <rFont val="Cambria"/>
        <family val="1"/>
        <scheme val="major"/>
      </rPr>
      <t>Typically, scientific equipment is depreciated over 6 years.</t>
    </r>
    <r>
      <rPr>
        <b/>
        <sz val="12"/>
        <color rgb="FF000000"/>
        <rFont val="Cambria"/>
        <family val="1"/>
        <scheme val="major"/>
      </rPr>
      <t xml:space="preserve">
Write over </t>
    </r>
    <r>
      <rPr>
        <b/>
        <sz val="12"/>
        <color indexed="10"/>
        <rFont val="Cambria"/>
        <family val="1"/>
      </rPr>
      <t>example</t>
    </r>
    <r>
      <rPr>
        <b/>
        <sz val="12"/>
        <color indexed="8"/>
        <rFont val="Cambria"/>
        <family val="1"/>
      </rPr>
      <t xml:space="preserve"> data to determine equipment depreciation costs.  If needed, copy and paste the box below to add additional instrumentation.</t>
    </r>
  </si>
  <si>
    <r>
      <t xml:space="preserve">Rate Determination Instructions:  </t>
    </r>
    <r>
      <rPr>
        <sz val="13"/>
        <rFont val="Cambria"/>
        <family val="1"/>
        <scheme val="major"/>
      </rPr>
      <t>List all expenses associated with use of an instrument or providing a service.  Complete a separate worksheet for each instrument or service (</t>
    </r>
    <r>
      <rPr>
        <i/>
        <sz val="13"/>
        <rFont val="Cambria"/>
        <family val="1"/>
        <scheme val="major"/>
      </rPr>
      <t>to create a duplicate Rate Worksheet - click on tab and choose "move or copy" and select "make a copy"</t>
    </r>
    <r>
      <rPr>
        <sz val="13"/>
        <rFont val="Cambria"/>
        <family val="1"/>
        <scheme val="major"/>
      </rPr>
      <t xml:space="preserve">).  This worksheet is designed to determine a base rate/unit (default unit is hour).  This base unit can then be used to determine rates for different services.  For example if a specific service will take 2 hours of instrument time then the rate for that service can be determined by multiplying the rate/hour by 2.  If you want to charge a reduced rate for off-hours usage you could reduce the rate/hour by a %.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</si>
</sst>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quot;$&quot;#,##0.00_);\(&quot;$&quot;#,##0.00\)"/>
    <numFmt numFmtId="44" formatCode="_(&quot;$&quot;* #,##0.00_);_(&quot;$&quot;* \(#,##0.00\);_(&quot;$&quot;* &quot;-&quot;??_);_(@_)"/>
    <numFmt numFmtId="43" formatCode="_(* #,##0.00_);_(* \(#,##0.00\);_(* &quot;-&quot;??_);_(@_)"/>
    <numFmt numFmtId="164" formatCode="0.0%"/>
    <numFmt numFmtId="165" formatCode="_(#,##0_);\(#,##0\)"/>
    <numFmt numFmtId="166" formatCode="&quot;$&quot;#,##0.00"/>
    <numFmt numFmtId="167" formatCode="_(#,##0.00_);\(#,##0.00\)"/>
  </numFmts>
  <fonts count="78" x14ac:knownFonts="1">
    <font>
      <sz val="11"/>
      <color theme="1"/>
      <name val="Calibri"/>
      <family val="2"/>
      <scheme val="minor"/>
    </font>
    <font>
      <b/>
      <sz val="11"/>
      <color theme="1"/>
      <name val="Calibri"/>
      <family val="2"/>
      <scheme val="minor"/>
    </font>
    <font>
      <sz val="10"/>
      <name val="Arial"/>
      <family val="2"/>
    </font>
    <font>
      <b/>
      <u/>
      <sz val="13"/>
      <color rgb="FF000000"/>
      <name val="Cambria"/>
      <family val="1"/>
      <scheme val="major"/>
    </font>
    <font>
      <sz val="10"/>
      <color rgb="FF000000"/>
      <name val="Arial"/>
      <family val="2"/>
    </font>
    <font>
      <b/>
      <sz val="10"/>
      <color rgb="FF000000"/>
      <name val="Cambria"/>
      <family val="1"/>
      <scheme val="major"/>
    </font>
    <font>
      <sz val="10"/>
      <color rgb="FF000000"/>
      <name val="Calibri"/>
      <family val="2"/>
      <scheme val="minor"/>
    </font>
    <font>
      <i/>
      <sz val="10"/>
      <color rgb="FFFF0000"/>
      <name val="Calibri"/>
      <family val="2"/>
      <scheme val="minor"/>
    </font>
    <font>
      <sz val="11"/>
      <name val="Calibri"/>
      <family val="2"/>
    </font>
    <font>
      <b/>
      <sz val="11"/>
      <color rgb="FFFF0000"/>
      <name val="Calibri"/>
      <family val="2"/>
      <scheme val="minor"/>
    </font>
    <font>
      <b/>
      <u/>
      <sz val="11"/>
      <color rgb="FF000000"/>
      <name val="Cambria"/>
      <family val="1"/>
      <scheme val="major"/>
    </font>
    <font>
      <b/>
      <u/>
      <sz val="14"/>
      <color rgb="FF000000"/>
      <name val="Cambria"/>
      <family val="1"/>
      <scheme val="major"/>
    </font>
    <font>
      <b/>
      <sz val="10"/>
      <name val="Cambria"/>
      <family val="1"/>
      <scheme val="major"/>
    </font>
    <font>
      <b/>
      <i/>
      <sz val="10"/>
      <color rgb="FF000000"/>
      <name val="Arial"/>
      <family val="2"/>
    </font>
    <font>
      <b/>
      <i/>
      <sz val="11"/>
      <color theme="1"/>
      <name val="Calibri"/>
      <family val="2"/>
      <scheme val="minor"/>
    </font>
    <font>
      <b/>
      <u/>
      <sz val="12"/>
      <color rgb="FF000000"/>
      <name val="Cambria"/>
      <family val="1"/>
      <scheme val="major"/>
    </font>
    <font>
      <sz val="12"/>
      <color theme="1"/>
      <name val="Calibri"/>
      <family val="2"/>
      <scheme val="minor"/>
    </font>
    <font>
      <b/>
      <sz val="10"/>
      <color rgb="FF000000"/>
      <name val="Arial"/>
      <family val="2"/>
    </font>
    <font>
      <sz val="10"/>
      <color rgb="FFC00000"/>
      <name val="Arial"/>
      <family val="2"/>
    </font>
    <font>
      <sz val="11"/>
      <color theme="1"/>
      <name val="Calibri"/>
      <family val="2"/>
    </font>
    <font>
      <i/>
      <sz val="11"/>
      <color theme="1"/>
      <name val="Calibri"/>
      <family val="2"/>
      <scheme val="minor"/>
    </font>
    <font>
      <b/>
      <sz val="11"/>
      <color theme="3"/>
      <name val="Calibri"/>
      <family val="2"/>
      <scheme val="minor"/>
    </font>
    <font>
      <sz val="10"/>
      <color theme="1"/>
      <name val="Times New Roman"/>
      <family val="1"/>
    </font>
    <font>
      <sz val="11"/>
      <color rgb="FF1F497D"/>
      <name val="Calibri"/>
      <family val="2"/>
      <scheme val="minor"/>
    </font>
    <font>
      <b/>
      <sz val="10"/>
      <color theme="6" tint="-0.249977111117893"/>
      <name val="Calibri"/>
      <family val="2"/>
      <scheme val="minor"/>
    </font>
    <font>
      <sz val="10"/>
      <color indexed="10"/>
      <name val="Arial"/>
      <family val="2"/>
    </font>
    <font>
      <sz val="9"/>
      <color theme="1"/>
      <name val="Calibri"/>
      <family val="2"/>
      <scheme val="minor"/>
    </font>
    <font>
      <sz val="11"/>
      <color theme="1"/>
      <name val="Cambria"/>
      <family val="1"/>
      <scheme val="major"/>
    </font>
    <font>
      <sz val="11"/>
      <color rgb="FF000000"/>
      <name val="Cambria"/>
      <family val="1"/>
      <scheme val="major"/>
    </font>
    <font>
      <sz val="10"/>
      <name val="Verdana"/>
      <family val="2"/>
    </font>
    <font>
      <b/>
      <sz val="12"/>
      <name val="Cambria"/>
      <family val="1"/>
      <scheme val="major"/>
    </font>
    <font>
      <sz val="10"/>
      <name val="Cambria"/>
      <family val="1"/>
      <scheme val="major"/>
    </font>
    <font>
      <b/>
      <u/>
      <sz val="16"/>
      <color theme="1"/>
      <name val="Cambria"/>
      <family val="1"/>
      <scheme val="major"/>
    </font>
    <font>
      <b/>
      <sz val="12"/>
      <color theme="0"/>
      <name val="Cambria"/>
      <family val="1"/>
      <scheme val="major"/>
    </font>
    <font>
      <b/>
      <sz val="11"/>
      <color theme="0"/>
      <name val="Cambria"/>
      <family val="1"/>
      <scheme val="major"/>
    </font>
    <font>
      <b/>
      <u/>
      <sz val="16"/>
      <name val="Cambria"/>
      <family val="1"/>
      <scheme val="major"/>
    </font>
    <font>
      <sz val="12"/>
      <name val="Cambria"/>
      <family val="1"/>
      <scheme val="major"/>
    </font>
    <font>
      <b/>
      <u/>
      <sz val="12"/>
      <name val="Cambria"/>
      <family val="1"/>
      <scheme val="major"/>
    </font>
    <font>
      <sz val="13"/>
      <color rgb="FF000000"/>
      <name val="Cambria"/>
      <family val="1"/>
      <scheme val="major"/>
    </font>
    <font>
      <sz val="12"/>
      <color theme="1"/>
      <name val="Cambria"/>
      <family val="1"/>
      <scheme val="major"/>
    </font>
    <font>
      <b/>
      <sz val="12"/>
      <color theme="1"/>
      <name val="Cambria"/>
      <family val="1"/>
      <scheme val="major"/>
    </font>
    <font>
      <b/>
      <sz val="12"/>
      <color rgb="FF000000"/>
      <name val="Cambria"/>
      <family val="1"/>
      <scheme val="major"/>
    </font>
    <font>
      <i/>
      <sz val="12"/>
      <name val="Calibri"/>
      <family val="2"/>
      <scheme val="minor"/>
    </font>
    <font>
      <i/>
      <sz val="12"/>
      <color rgb="FFFF0000"/>
      <name val="Calibri"/>
      <family val="2"/>
      <scheme val="minor"/>
    </font>
    <font>
      <sz val="12"/>
      <color rgb="FF000000"/>
      <name val="Calibri"/>
      <family val="2"/>
      <scheme val="minor"/>
    </font>
    <font>
      <b/>
      <sz val="12"/>
      <color rgb="FF000000"/>
      <name val="Calibri"/>
      <family val="2"/>
      <scheme val="minor"/>
    </font>
    <font>
      <sz val="12"/>
      <color rgb="FF000000"/>
      <name val="Cambria"/>
      <family val="1"/>
      <scheme val="major"/>
    </font>
    <font>
      <i/>
      <sz val="12"/>
      <name val="Cambria"/>
      <family val="1"/>
      <scheme val="major"/>
    </font>
    <font>
      <sz val="11"/>
      <color theme="1"/>
      <name val="Calibri"/>
      <family val="2"/>
      <scheme val="minor"/>
    </font>
    <font>
      <sz val="10"/>
      <color theme="1"/>
      <name val="Arial"/>
      <family val="2"/>
    </font>
    <font>
      <b/>
      <sz val="12"/>
      <color indexed="10"/>
      <name val="Cambria"/>
      <family val="1"/>
    </font>
    <font>
      <b/>
      <sz val="12"/>
      <color indexed="8"/>
      <name val="Cambria"/>
      <family val="1"/>
    </font>
    <font>
      <sz val="12"/>
      <color rgb="FF000000"/>
      <name val="Arial"/>
      <family val="2"/>
    </font>
    <font>
      <b/>
      <i/>
      <sz val="12"/>
      <color rgb="FF000000"/>
      <name val="Cambria"/>
      <family val="1"/>
      <scheme val="major"/>
    </font>
    <font>
      <b/>
      <sz val="12"/>
      <color rgb="FF000000"/>
      <name val="Arial"/>
      <family val="2"/>
    </font>
    <font>
      <i/>
      <sz val="12"/>
      <color rgb="FFC00000"/>
      <name val="Arial"/>
      <family val="2"/>
    </font>
    <font>
      <b/>
      <i/>
      <sz val="12"/>
      <color rgb="FFC00000"/>
      <name val="Arial"/>
      <family val="2"/>
    </font>
    <font>
      <sz val="12"/>
      <color rgb="FFC00000"/>
      <name val="Arial"/>
      <family val="2"/>
    </font>
    <font>
      <b/>
      <sz val="12"/>
      <color rgb="FFC00000"/>
      <name val="Arial"/>
      <family val="2"/>
    </font>
    <font>
      <i/>
      <sz val="12"/>
      <color rgb="FF000000"/>
      <name val="Cambria"/>
      <family val="1"/>
      <scheme val="major"/>
    </font>
    <font>
      <i/>
      <u/>
      <sz val="12"/>
      <color rgb="FF000000"/>
      <name val="Cambria"/>
      <family val="1"/>
      <scheme val="major"/>
    </font>
    <font>
      <i/>
      <sz val="12"/>
      <color rgb="FFC00000"/>
      <name val="Cambria"/>
      <family val="1"/>
      <scheme val="major"/>
    </font>
    <font>
      <b/>
      <sz val="12"/>
      <color rgb="FFFF0000"/>
      <name val="Cambria"/>
      <family val="1"/>
      <scheme val="major"/>
    </font>
    <font>
      <i/>
      <sz val="12"/>
      <color rgb="FFFF0000"/>
      <name val="Cambria"/>
      <family val="1"/>
      <scheme val="major"/>
    </font>
    <font>
      <b/>
      <i/>
      <sz val="12"/>
      <color rgb="FFFF0000"/>
      <name val="Cambria"/>
      <family val="1"/>
      <scheme val="major"/>
    </font>
    <font>
      <b/>
      <i/>
      <u/>
      <sz val="12"/>
      <color rgb="FF000000"/>
      <name val="Cambria"/>
      <family val="1"/>
      <scheme val="major"/>
    </font>
    <font>
      <i/>
      <sz val="12"/>
      <color theme="1"/>
      <name val="Cambria"/>
      <family val="1"/>
      <scheme val="major"/>
    </font>
    <font>
      <b/>
      <i/>
      <sz val="12"/>
      <color theme="1"/>
      <name val="Cambria"/>
      <family val="1"/>
      <scheme val="major"/>
    </font>
    <font>
      <b/>
      <sz val="11"/>
      <color rgb="FFFF0000"/>
      <name val="Cambria"/>
      <family val="1"/>
      <scheme val="major"/>
    </font>
    <font>
      <b/>
      <u/>
      <sz val="12"/>
      <color theme="1"/>
      <name val="Cambria"/>
      <family val="1"/>
      <scheme val="major"/>
    </font>
    <font>
      <b/>
      <u/>
      <sz val="11"/>
      <name val="Cambria"/>
      <family val="1"/>
      <scheme val="major"/>
    </font>
    <font>
      <b/>
      <u/>
      <sz val="16"/>
      <color rgb="FF000000"/>
      <name val="Cambria"/>
      <family val="1"/>
      <scheme val="major"/>
    </font>
    <font>
      <u/>
      <sz val="12"/>
      <color theme="1"/>
      <name val="Cambria"/>
      <family val="1"/>
      <scheme val="major"/>
    </font>
    <font>
      <b/>
      <u/>
      <sz val="14"/>
      <name val="Cambria"/>
      <family val="1"/>
      <scheme val="major"/>
    </font>
    <font>
      <b/>
      <sz val="13"/>
      <name val="Cambria"/>
      <family val="1"/>
      <scheme val="major"/>
    </font>
    <font>
      <sz val="13"/>
      <name val="Cambria"/>
      <family val="1"/>
      <scheme val="major"/>
    </font>
    <font>
      <i/>
      <sz val="13"/>
      <name val="Cambria"/>
      <family val="1"/>
      <scheme val="major"/>
    </font>
    <font>
      <b/>
      <u/>
      <sz val="13"/>
      <name val="Cambria"/>
      <family val="1"/>
      <scheme val="major"/>
    </font>
  </fonts>
  <fills count="14">
    <fill>
      <patternFill patternType="none"/>
    </fill>
    <fill>
      <patternFill patternType="gray125"/>
    </fill>
    <fill>
      <patternFill patternType="solid">
        <fgColor rgb="FFC2D69B"/>
        <bgColor indexed="64"/>
      </patternFill>
    </fill>
    <fill>
      <patternFill patternType="solid">
        <fgColor rgb="FFEAF1DD"/>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rgb="FFFFFFCC"/>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8" tint="0.79998168889431442"/>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theme="0" tint="-0.499984740745262"/>
      </left>
      <right style="thin">
        <color theme="0" tint="-0.499984740745262"/>
      </right>
      <top style="thin">
        <color theme="0" tint="-0.499984740745262"/>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theme="0" tint="-0.499984740745262"/>
      </top>
      <bottom style="thin">
        <color indexed="64"/>
      </bottom>
      <diagonal/>
    </border>
    <border>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style="thin">
        <color theme="0" tint="-0.499984740745262"/>
      </left>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top style="thin">
        <color indexed="64"/>
      </top>
      <bottom style="thin">
        <color indexed="64"/>
      </bottom>
      <diagonal/>
    </border>
    <border>
      <left style="thin">
        <color theme="0" tint="-0.499984740745262"/>
      </left>
      <right style="thin">
        <color indexed="64"/>
      </right>
      <top style="thin">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diagonalDown="1">
      <left style="thin">
        <color theme="0" tint="-0.499984740745262"/>
      </left>
      <right style="thin">
        <color theme="0" tint="-0.499984740745262"/>
      </right>
      <top style="thin">
        <color theme="0" tint="-0.499984740745262"/>
      </top>
      <bottom style="thin">
        <color theme="0" tint="-0.499984740745262"/>
      </bottom>
      <diagonal/>
    </border>
    <border diagonalDown="1">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bottom style="thin">
        <color theme="0" tint="-0.499984740745262"/>
      </bottom>
      <diagonal/>
    </border>
    <border>
      <left style="medium">
        <color indexed="64"/>
      </left>
      <right/>
      <top/>
      <bottom style="thin">
        <color theme="0" tint="-0.499984740745262"/>
      </bottom>
      <diagonal/>
    </border>
    <border>
      <left/>
      <right style="medium">
        <color indexed="64"/>
      </right>
      <top/>
      <bottom style="thin">
        <color theme="0" tint="-0.499984740745262"/>
      </bottom>
      <diagonal/>
    </border>
    <border diagonalDown="1">
      <left/>
      <right/>
      <top style="medium">
        <color indexed="64"/>
      </top>
      <bottom style="thin">
        <color indexed="64"/>
      </bottom>
      <diagonal/>
    </border>
    <border diagonalDown="1">
      <left/>
      <right style="medium">
        <color indexed="64"/>
      </right>
      <top style="medium">
        <color indexed="64"/>
      </top>
      <bottom style="thin">
        <color indexed="64"/>
      </bottom>
      <diagonal/>
    </border>
    <border diagonalDown="1">
      <left/>
      <right/>
      <top style="thin">
        <color indexed="64"/>
      </top>
      <bottom style="medium">
        <color indexed="64"/>
      </bottom>
      <diagonal/>
    </border>
    <border diagonalDown="1">
      <left/>
      <right style="medium">
        <color indexed="64"/>
      </right>
      <top style="thin">
        <color indexed="64"/>
      </top>
      <bottom style="medium">
        <color indexed="64"/>
      </bottom>
      <diagonal/>
    </border>
    <border>
      <left style="medium">
        <color indexed="64"/>
      </left>
      <right style="thin">
        <color theme="0" tint="-0.499984740745262"/>
      </right>
      <top style="thin">
        <color theme="0" tint="-0.499984740745262"/>
      </top>
      <bottom/>
      <diagonal/>
    </border>
    <border>
      <left style="medium">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medium">
        <color theme="1"/>
      </right>
      <top/>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medium">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right style="thin">
        <color indexed="64"/>
      </right>
      <top/>
      <bottom style="thin">
        <color theme="0" tint="-0.499984740745262"/>
      </bottom>
      <diagonal/>
    </border>
    <border>
      <left style="medium">
        <color indexed="64"/>
      </left>
      <right style="thin">
        <color indexed="64"/>
      </right>
      <top/>
      <bottom style="thin">
        <color theme="0" tint="-0.4999847407452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theme="0" tint="-0.499984740745262"/>
      </bottom>
      <diagonal/>
    </border>
    <border>
      <left style="medium">
        <color indexed="64"/>
      </left>
      <right/>
      <top style="thin">
        <color theme="0" tint="-0.499984740745262"/>
      </top>
      <bottom style="medium">
        <color indexed="64"/>
      </bottom>
      <diagonal/>
    </border>
    <border>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top/>
      <bottom style="medium">
        <color indexed="64"/>
      </bottom>
      <diagonal/>
    </border>
    <border>
      <left style="thin">
        <color theme="0" tint="-0.499984740745262"/>
      </left>
      <right/>
      <top style="thin">
        <color theme="0" tint="-0.499984740745262"/>
      </top>
      <bottom style="medium">
        <color indexed="64"/>
      </bottom>
      <diagonal/>
    </border>
    <border>
      <left style="thin">
        <color auto="1"/>
      </left>
      <right/>
      <top/>
      <bottom style="medium">
        <color indexed="64"/>
      </bottom>
      <diagonal/>
    </border>
    <border>
      <left/>
      <right/>
      <top style="thin">
        <color auto="1"/>
      </top>
      <bottom style="medium">
        <color indexed="64"/>
      </bottom>
      <diagonal/>
    </border>
    <border>
      <left/>
      <right style="medium">
        <color indexed="64"/>
      </right>
      <top style="thin">
        <color theme="0" tint="-0.499984740745262"/>
      </top>
      <bottom style="medium">
        <color indexed="64"/>
      </bottom>
      <diagonal/>
    </border>
    <border>
      <left/>
      <right style="medium">
        <color indexed="64"/>
      </right>
      <top style="thin">
        <color theme="0" tint="-0.499984740745262"/>
      </top>
      <bottom style="thin">
        <color indexed="64"/>
      </bottom>
      <diagonal/>
    </border>
    <border>
      <left/>
      <right style="medium">
        <color indexed="64"/>
      </right>
      <top style="thin">
        <color indexed="64"/>
      </top>
      <bottom style="thin">
        <color theme="0" tint="-0.499984740745262"/>
      </bottom>
      <diagonal/>
    </border>
    <border>
      <left/>
      <right style="medium">
        <color indexed="64"/>
      </right>
      <top style="thin">
        <color theme="0" tint="-0.499984740745262"/>
      </top>
      <bottom/>
      <diagonal/>
    </border>
    <border>
      <left style="thin">
        <color theme="0" tint="-0.499984740745262"/>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499984740745262"/>
      </left>
      <right/>
      <top style="medium">
        <color indexed="64"/>
      </top>
      <bottom style="medium">
        <color indexed="64"/>
      </bottom>
      <diagonal/>
    </border>
    <border>
      <left/>
      <right style="thin">
        <color theme="0" tint="-0.499984740745262"/>
      </right>
      <top style="medium">
        <color indexed="64"/>
      </top>
      <bottom style="medium">
        <color indexed="64"/>
      </bottom>
      <diagonal/>
    </border>
    <border>
      <left style="medium">
        <color indexed="64"/>
      </left>
      <right/>
      <top style="thin">
        <color theme="0" tint="-0.499984740745262"/>
      </top>
      <bottom/>
      <diagonal/>
    </border>
    <border>
      <left style="thin">
        <color theme="0" tint="-0.499984740745262"/>
      </left>
      <right style="medium">
        <color indexed="64"/>
      </right>
      <top style="thin">
        <color theme="0" tint="-0.499984740745262"/>
      </top>
      <bottom style="thin">
        <color theme="0" tint="-0.499984740745262"/>
      </bottom>
      <diagonal/>
    </border>
    <border>
      <left style="thin">
        <color indexed="64"/>
      </left>
      <right/>
      <top style="medium">
        <color indexed="64"/>
      </top>
      <bottom style="medium">
        <color indexed="64"/>
      </bottom>
      <diagonal/>
    </border>
    <border>
      <left/>
      <right style="thin">
        <color theme="0" tint="-0.499984740745262"/>
      </right>
      <top/>
      <bottom style="medium">
        <color indexed="64"/>
      </bottom>
      <diagonal/>
    </border>
    <border>
      <left style="thin">
        <color theme="0" tint="-0.499984740745262"/>
      </left>
      <right style="medium">
        <color indexed="64"/>
      </right>
      <top/>
      <bottom style="medium">
        <color indexed="64"/>
      </bottom>
      <diagonal/>
    </border>
    <border>
      <left style="medium">
        <color indexed="64"/>
      </left>
      <right/>
      <top/>
      <bottom style="thin">
        <color theme="1" tint="0.499984740745262"/>
      </bottom>
      <diagonal/>
    </border>
    <border>
      <left/>
      <right/>
      <top/>
      <bottom style="thin">
        <color theme="1" tint="0.499984740745262"/>
      </bottom>
      <diagonal/>
    </border>
    <border>
      <left/>
      <right style="thin">
        <color theme="0" tint="-0.499984740745262"/>
      </right>
      <top/>
      <bottom style="thin">
        <color theme="1" tint="0.499984740745262"/>
      </bottom>
      <diagonal/>
    </border>
    <border>
      <left style="medium">
        <color indexed="64"/>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indexed="64"/>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medium">
        <color theme="1" tint="0.499984740745262"/>
      </left>
      <right style="medium">
        <color indexed="64"/>
      </right>
      <top style="medium">
        <color indexed="64"/>
      </top>
      <bottom/>
      <diagonal/>
    </border>
    <border>
      <left style="medium">
        <color indexed="64"/>
      </left>
      <right/>
      <top style="thin">
        <color theme="1" tint="0.499984740745262"/>
      </top>
      <bottom style="medium">
        <color indexed="64"/>
      </bottom>
      <diagonal/>
    </border>
    <border>
      <left/>
      <right/>
      <top style="thin">
        <color theme="1" tint="0.499984740745262"/>
      </top>
      <bottom style="medium">
        <color indexed="64"/>
      </bottom>
      <diagonal/>
    </border>
    <border>
      <left style="medium">
        <color theme="1" tint="0.499984740745262"/>
      </left>
      <right style="medium">
        <color indexed="64"/>
      </right>
      <top style="thin">
        <color theme="1" tint="0.499984740745262"/>
      </top>
      <bottom style="medium">
        <color indexed="64"/>
      </bottom>
      <diagonal/>
    </border>
    <border>
      <left/>
      <right/>
      <top/>
      <bottom style="medium">
        <color theme="1"/>
      </bottom>
      <diagonal/>
    </border>
    <border>
      <left/>
      <right/>
      <top style="medium">
        <color theme="1"/>
      </top>
      <bottom/>
      <diagonal/>
    </border>
    <border>
      <left/>
      <right style="medium">
        <color indexed="64"/>
      </right>
      <top/>
      <bottom style="medium">
        <color theme="1"/>
      </bottom>
      <diagonal/>
    </border>
    <border>
      <left style="medium">
        <color indexed="64"/>
      </left>
      <right/>
      <top/>
      <bottom style="medium">
        <color theme="1"/>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0"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indexed="64"/>
      </bottom>
      <diagonal/>
    </border>
    <border>
      <left/>
      <right style="thin">
        <color theme="1" tint="0.499984740745262"/>
      </right>
      <top style="thin">
        <color theme="1" tint="0.499984740745262"/>
      </top>
      <bottom style="medium">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theme="1" tint="0.499984740745262"/>
      </bottom>
      <diagonal/>
    </border>
    <border>
      <left/>
      <right/>
      <top style="medium">
        <color indexed="64"/>
      </top>
      <bottom style="thin">
        <color theme="1" tint="0.499984740745262"/>
      </bottom>
      <diagonal/>
    </border>
    <border>
      <left/>
      <right style="medium">
        <color indexed="64"/>
      </right>
      <top style="medium">
        <color indexed="64"/>
      </top>
      <bottom style="thin">
        <color theme="1" tint="0.499984740745262"/>
      </bottom>
      <diagonal/>
    </border>
    <border>
      <left style="medium">
        <color indexed="64"/>
      </left>
      <right style="thin">
        <color theme="1" tint="0.499984740745262"/>
      </right>
      <top style="thin">
        <color theme="1" tint="0.499984740745262"/>
      </top>
      <bottom/>
      <diagonal/>
    </border>
    <border>
      <left style="thin">
        <color theme="1" tint="0.499984740745262"/>
      </left>
      <right style="medium">
        <color indexed="64"/>
      </right>
      <top style="thin">
        <color theme="1" tint="0.499984740745262"/>
      </top>
      <bottom/>
      <diagonal/>
    </border>
    <border>
      <left style="thin">
        <color theme="1" tint="0.499984740745262"/>
      </left>
      <right style="medium">
        <color indexed="64"/>
      </right>
      <top/>
      <bottom style="thin">
        <color theme="1" tint="0.499984740745262"/>
      </bottom>
      <diagonal/>
    </border>
    <border>
      <left/>
      <right style="thin">
        <color theme="1" tint="0.499984740745262"/>
      </right>
      <top/>
      <bottom style="medium">
        <color indexed="64"/>
      </bottom>
      <diagonal/>
    </border>
    <border>
      <left style="thin">
        <color theme="1" tint="0.499984740745262"/>
      </left>
      <right style="medium">
        <color indexed="64"/>
      </right>
      <top/>
      <bottom style="medium">
        <color indexed="64"/>
      </bottom>
      <diagonal/>
    </border>
    <border diagonalDown="1">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theme="1" tint="0.499984740745262"/>
      </right>
      <top style="thin">
        <color theme="1" tint="0.499984740745262"/>
      </top>
      <bottom style="medium">
        <color indexed="64"/>
      </bottom>
      <diagonal/>
    </border>
    <border>
      <left style="medium">
        <color indexed="64"/>
      </left>
      <right style="thin">
        <color theme="1" tint="0.499984740745262"/>
      </right>
      <top/>
      <bottom style="thin">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thin">
        <color indexed="64"/>
      </right>
      <top style="medium">
        <color indexed="64"/>
      </top>
      <bottom style="medium">
        <color indexed="64"/>
      </bottom>
      <diagonal/>
    </border>
    <border>
      <left/>
      <right style="thin">
        <color theme="1" tint="0.499984740745262"/>
      </right>
      <top style="medium">
        <color indexed="64"/>
      </top>
      <bottom style="medium">
        <color indexed="64"/>
      </bottom>
      <diagonal/>
    </border>
    <border>
      <left style="medium">
        <color indexed="64"/>
      </left>
      <right/>
      <top style="thin">
        <color theme="0" tint="-0.499984740745262"/>
      </top>
      <bottom style="thin">
        <color theme="1" tint="0.499984740745262"/>
      </bottom>
      <diagonal/>
    </border>
    <border>
      <left/>
      <right/>
      <top style="thin">
        <color theme="0"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0" tint="-0.499984740745262"/>
      </right>
      <top style="thin">
        <color theme="0" tint="-0.499984740745262"/>
      </top>
      <bottom style="thin">
        <color theme="1" tint="0.499984740745262"/>
      </bottom>
      <diagonal/>
    </border>
    <border>
      <left style="thin">
        <color theme="0" tint="-0.499984740745262"/>
      </left>
      <right/>
      <top style="thin">
        <color theme="0" tint="-0.499984740745262"/>
      </top>
      <bottom style="thin">
        <color theme="1" tint="0.499984740745262"/>
      </bottom>
      <diagonal/>
    </border>
    <border>
      <left style="thin">
        <color theme="1" tint="0.499984740745262"/>
      </left>
      <right/>
      <top style="thin">
        <color theme="1" tint="0.499984740745262"/>
      </top>
      <bottom style="medium">
        <color indexed="64"/>
      </bottom>
      <diagonal/>
    </border>
  </borders>
  <cellStyleXfs count="5">
    <xf numFmtId="0" fontId="0" fillId="0" borderId="0"/>
    <xf numFmtId="0" fontId="2" fillId="0" borderId="0"/>
    <xf numFmtId="44" fontId="4" fillId="0" borderId="0" applyFont="0" applyFill="0" applyBorder="0" applyAlignment="0" applyProtection="0"/>
    <xf numFmtId="0" fontId="29" fillId="0" borderId="0"/>
    <xf numFmtId="43" fontId="48" fillId="0" borderId="0" applyFont="0" applyFill="0" applyBorder="0" applyAlignment="0" applyProtection="0"/>
  </cellStyleXfs>
  <cellXfs count="635">
    <xf numFmtId="0" fontId="0" fillId="0" borderId="0" xfId="0"/>
    <xf numFmtId="0" fontId="0" fillId="0" borderId="0" xfId="0" applyAlignment="1"/>
    <xf numFmtId="0" fontId="0" fillId="0" borderId="0" xfId="0" applyBorder="1"/>
    <xf numFmtId="0" fontId="0" fillId="0" borderId="0" xfId="0" applyBorder="1" applyAlignment="1"/>
    <xf numFmtId="0" fontId="0" fillId="0" borderId="0" xfId="0" applyFill="1" applyBorder="1"/>
    <xf numFmtId="0" fontId="1" fillId="0" borderId="0" xfId="0" applyFont="1" applyFill="1" applyBorder="1" applyAlignment="1"/>
    <xf numFmtId="0" fontId="0" fillId="0" borderId="0" xfId="0" applyFill="1" applyBorder="1" applyAlignment="1"/>
    <xf numFmtId="0" fontId="8" fillId="0" borderId="0" xfId="0" applyFont="1" applyFill="1" applyBorder="1" applyAlignment="1" applyProtection="1"/>
    <xf numFmtId="0" fontId="0" fillId="0" borderId="0" xfId="0" applyFill="1" applyAlignment="1"/>
    <xf numFmtId="2" fontId="0" fillId="0" borderId="0" xfId="0" applyNumberFormat="1" applyFill="1" applyBorder="1" applyAlignment="1"/>
    <xf numFmtId="4" fontId="0" fillId="0" borderId="0" xfId="0" applyNumberFormat="1" applyFill="1" applyBorder="1" applyAlignment="1"/>
    <xf numFmtId="4" fontId="1" fillId="0" borderId="0" xfId="0" applyNumberFormat="1" applyFont="1" applyFill="1" applyBorder="1" applyAlignment="1"/>
    <xf numFmtId="0" fontId="0" fillId="0" borderId="0" xfId="0" applyAlignment="1">
      <alignment vertical="center"/>
    </xf>
    <xf numFmtId="0" fontId="0" fillId="0" borderId="0" xfId="0" applyFill="1" applyBorder="1" applyAlignment="1">
      <alignment vertical="center"/>
    </xf>
    <xf numFmtId="4" fontId="0" fillId="0" borderId="0" xfId="0" applyNumberFormat="1" applyAlignment="1"/>
    <xf numFmtId="0" fontId="0" fillId="0" borderId="0" xfId="0" applyFill="1"/>
    <xf numFmtId="44" fontId="0" fillId="0" borderId="0" xfId="0" applyNumberFormat="1"/>
    <xf numFmtId="0" fontId="17" fillId="0" borderId="0" xfId="1" applyFont="1" applyFill="1" applyBorder="1" applyAlignment="1">
      <alignment horizontal="left" vertical="center"/>
    </xf>
    <xf numFmtId="0" fontId="2" fillId="0" borderId="0" xfId="1" applyBorder="1" applyAlignment="1">
      <alignment horizontal="center"/>
    </xf>
    <xf numFmtId="0" fontId="2" fillId="0" borderId="0" xfId="1" applyBorder="1"/>
    <xf numFmtId="0" fontId="17" fillId="0" borderId="0" xfId="1" applyFont="1" applyBorder="1" applyAlignment="1">
      <alignment horizontal="center" vertical="center"/>
    </xf>
    <xf numFmtId="167" fontId="18" fillId="0" borderId="0" xfId="1" applyNumberFormat="1" applyFont="1" applyBorder="1" applyAlignment="1">
      <alignment horizontal="center" vertical="center"/>
    </xf>
    <xf numFmtId="44" fontId="19" fillId="0" borderId="0" xfId="0" applyNumberFormat="1" applyFont="1" applyBorder="1" applyAlignment="1">
      <alignment horizontal="center" vertical="center"/>
    </xf>
    <xf numFmtId="0" fontId="5" fillId="0" borderId="0" xfId="1" applyFont="1" applyBorder="1" applyAlignment="1">
      <alignment horizontal="right" wrapText="1"/>
    </xf>
    <xf numFmtId="166" fontId="17" fillId="0" borderId="0" xfId="1" applyNumberFormat="1" applyFont="1" applyBorder="1" applyAlignment="1">
      <alignment horizontal="center" vertical="center"/>
    </xf>
    <xf numFmtId="0" fontId="4" fillId="0" borderId="0" xfId="1" applyFont="1" applyBorder="1" applyAlignment="1">
      <alignment horizontal="center"/>
    </xf>
    <xf numFmtId="0" fontId="0" fillId="0" borderId="16" xfId="0" applyBorder="1"/>
    <xf numFmtId="0" fontId="0" fillId="0" borderId="0" xfId="0" applyFill="1" applyBorder="1" applyAlignment="1">
      <alignment horizontal="center"/>
    </xf>
    <xf numFmtId="0" fontId="0" fillId="0" borderId="0" xfId="0" applyFont="1" applyFill="1" applyBorder="1" applyAlignment="1"/>
    <xf numFmtId="0" fontId="0" fillId="0" borderId="0" xfId="0" applyFont="1" applyFill="1" applyBorder="1"/>
    <xf numFmtId="0" fontId="0" fillId="0" borderId="0" xfId="0" applyFont="1" applyFill="1" applyBorder="1" applyAlignment="1">
      <alignment horizontal="right"/>
    </xf>
    <xf numFmtId="0" fontId="0" fillId="0" borderId="0" xfId="0" applyFont="1" applyBorder="1" applyAlignment="1"/>
    <xf numFmtId="0" fontId="1" fillId="0" borderId="0" xfId="0" applyFont="1" applyAlignment="1"/>
    <xf numFmtId="40" fontId="0" fillId="0" borderId="0" xfId="0" applyNumberFormat="1" applyBorder="1"/>
    <xf numFmtId="40" fontId="0" fillId="0" borderId="0" xfId="0" applyNumberFormat="1" applyBorder="1" applyAlignment="1"/>
    <xf numFmtId="40" fontId="0" fillId="0" borderId="0" xfId="0" applyNumberFormat="1" applyFont="1" applyBorder="1" applyAlignment="1"/>
    <xf numFmtId="0" fontId="0" fillId="0" borderId="0" xfId="0" applyFont="1" applyFill="1" applyBorder="1" applyAlignment="1">
      <alignment horizontal="right" vertical="top"/>
    </xf>
    <xf numFmtId="40" fontId="0" fillId="0" borderId="0" xfId="0" quotePrefix="1" applyNumberFormat="1" applyBorder="1"/>
    <xf numFmtId="4" fontId="0" fillId="0" borderId="0" xfId="0" applyNumberFormat="1" applyAlignment="1">
      <alignment horizontal="center"/>
    </xf>
    <xf numFmtId="40" fontId="1" fillId="0" borderId="0" xfId="0" applyNumberFormat="1" applyFont="1" applyBorder="1" applyAlignment="1"/>
    <xf numFmtId="10" fontId="0" fillId="0" borderId="0" xfId="0" applyNumberFormat="1" applyAlignment="1"/>
    <xf numFmtId="40" fontId="0" fillId="0" borderId="0" xfId="0" applyNumberFormat="1" applyBorder="1" applyAlignment="1">
      <alignment horizontal="left"/>
    </xf>
    <xf numFmtId="9" fontId="0" fillId="0" borderId="0" xfId="0" applyNumberFormat="1" applyBorder="1"/>
    <xf numFmtId="0" fontId="23" fillId="0" borderId="0" xfId="0" applyFont="1" applyAlignment="1">
      <alignment vertical="center"/>
    </xf>
    <xf numFmtId="0" fontId="22" fillId="0" borderId="0" xfId="0" applyFont="1"/>
    <xf numFmtId="0" fontId="23" fillId="0" borderId="0" xfId="0" applyFont="1"/>
    <xf numFmtId="40" fontId="0" fillId="0" borderId="0" xfId="0" applyNumberFormat="1" applyFont="1" applyFill="1" applyBorder="1" applyAlignment="1"/>
    <xf numFmtId="9" fontId="0" fillId="0" borderId="0" xfId="0" applyNumberFormat="1"/>
    <xf numFmtId="0" fontId="24" fillId="0" borderId="0" xfId="0" applyFont="1" applyBorder="1"/>
    <xf numFmtId="9" fontId="24" fillId="0" borderId="0" xfId="0" applyNumberFormat="1" applyFont="1" applyBorder="1"/>
    <xf numFmtId="9" fontId="24" fillId="0" borderId="0" xfId="0" applyNumberFormat="1" applyFont="1"/>
    <xf numFmtId="2" fontId="0" fillId="0" borderId="0" xfId="0" applyNumberFormat="1" applyFont="1" applyFill="1" applyBorder="1" applyAlignment="1"/>
    <xf numFmtId="4" fontId="0" fillId="0" borderId="0" xfId="0" applyNumberFormat="1" applyFont="1" applyBorder="1" applyAlignment="1"/>
    <xf numFmtId="2" fontId="0" fillId="0" borderId="0" xfId="0" applyNumberFormat="1" applyFont="1" applyBorder="1" applyAlignment="1"/>
    <xf numFmtId="40" fontId="25" fillId="0" borderId="0" xfId="0" applyNumberFormat="1" applyFont="1" applyBorder="1" applyAlignment="1">
      <alignment horizontal="left"/>
    </xf>
    <xf numFmtId="40" fontId="2" fillId="0" borderId="0" xfId="0" applyNumberFormat="1" applyFont="1" applyBorder="1"/>
    <xf numFmtId="4" fontId="0" fillId="0" borderId="0" xfId="0" applyNumberFormat="1" applyBorder="1"/>
    <xf numFmtId="0" fontId="1" fillId="0" borderId="0" xfId="0" applyFont="1" applyBorder="1" applyAlignment="1">
      <alignment horizontal="center"/>
    </xf>
    <xf numFmtId="10" fontId="0" fillId="0" borderId="0" xfId="0" applyNumberFormat="1" applyFont="1" applyFill="1" applyBorder="1" applyAlignment="1"/>
    <xf numFmtId="0" fontId="0" fillId="0" borderId="0" xfId="0" applyFill="1" applyBorder="1" applyAlignment="1">
      <alignment horizontal="right"/>
    </xf>
    <xf numFmtId="40" fontId="0" fillId="0" borderId="0" xfId="0" applyNumberFormat="1" applyFont="1" applyBorder="1" applyAlignment="1">
      <alignment horizontal="right" vertical="center"/>
    </xf>
    <xf numFmtId="0" fontId="1" fillId="0" borderId="0" xfId="0" applyFont="1" applyFill="1" applyBorder="1" applyAlignment="1">
      <alignment horizontal="center"/>
    </xf>
    <xf numFmtId="0" fontId="1" fillId="0" borderId="0" xfId="0" applyFont="1" applyFill="1" applyBorder="1" applyAlignment="1">
      <alignment vertical="top"/>
    </xf>
    <xf numFmtId="0" fontId="0" fillId="0" borderId="0" xfId="0" applyFill="1" applyBorder="1" applyAlignment="1">
      <alignment vertical="top"/>
    </xf>
    <xf numFmtId="40" fontId="0" fillId="0" borderId="0" xfId="0" applyNumberFormat="1" applyFill="1" applyBorder="1" applyAlignment="1">
      <alignment vertical="top"/>
    </xf>
    <xf numFmtId="4" fontId="0" fillId="0" borderId="0" xfId="0" applyNumberFormat="1" applyFill="1" applyBorder="1" applyAlignment="1">
      <alignment horizontal="center" vertical="top"/>
    </xf>
    <xf numFmtId="4" fontId="0" fillId="0" borderId="0" xfId="0" applyNumberFormat="1" applyFill="1" applyBorder="1" applyAlignment="1">
      <alignment vertical="top"/>
    </xf>
    <xf numFmtId="0" fontId="0" fillId="0" borderId="0" xfId="0" applyFill="1" applyBorder="1" applyAlignment="1">
      <alignment horizontal="center" vertical="top"/>
    </xf>
    <xf numFmtId="0" fontId="0" fillId="0" borderId="0" xfId="0" quotePrefix="1" applyFill="1" applyBorder="1" applyAlignment="1">
      <alignment horizontal="center" vertical="top"/>
    </xf>
    <xf numFmtId="0" fontId="0" fillId="0" borderId="0" xfId="0" applyFill="1" applyBorder="1" applyAlignment="1">
      <alignment horizontal="right" vertical="top"/>
    </xf>
    <xf numFmtId="9" fontId="9" fillId="0" borderId="0" xfId="0" applyNumberFormat="1" applyFont="1" applyFill="1" applyBorder="1" applyAlignment="1">
      <alignment vertical="top"/>
    </xf>
    <xf numFmtId="10" fontId="0" fillId="0" borderId="0" xfId="0" applyNumberFormat="1" applyFill="1" applyBorder="1" applyAlignment="1">
      <alignment vertical="top"/>
    </xf>
    <xf numFmtId="10" fontId="0" fillId="0" borderId="0" xfId="0" applyNumberFormat="1" applyFill="1" applyBorder="1" applyAlignment="1"/>
    <xf numFmtId="9" fontId="0" fillId="0" borderId="0" xfId="0" applyNumberFormat="1" applyFill="1" applyBorder="1" applyAlignment="1">
      <alignment vertical="top"/>
    </xf>
    <xf numFmtId="0" fontId="26" fillId="0" borderId="0" xfId="0" applyFont="1" applyFill="1" applyBorder="1" applyAlignment="1">
      <alignment horizontal="right" vertical="top"/>
    </xf>
    <xf numFmtId="1" fontId="0" fillId="0" borderId="0" xfId="0" applyNumberFormat="1" applyFill="1" applyBorder="1" applyAlignment="1">
      <alignment vertical="top"/>
    </xf>
    <xf numFmtId="9" fontId="0" fillId="0" borderId="0" xfId="0" applyNumberFormat="1" applyFill="1" applyBorder="1" applyAlignment="1"/>
    <xf numFmtId="44" fontId="19" fillId="0" borderId="0" xfId="0" applyNumberFormat="1" applyFont="1" applyFill="1" applyBorder="1" applyAlignment="1">
      <alignment horizontal="center" vertical="center"/>
    </xf>
    <xf numFmtId="0" fontId="7" fillId="0" borderId="0" xfId="1" applyFont="1" applyFill="1" applyBorder="1"/>
    <xf numFmtId="10" fontId="6" fillId="0" borderId="0" xfId="1" applyNumberFormat="1" applyFont="1" applyFill="1" applyBorder="1" applyAlignment="1"/>
    <xf numFmtId="44" fontId="6" fillId="0" borderId="0" xfId="1" applyNumberFormat="1" applyFont="1" applyFill="1" applyBorder="1"/>
    <xf numFmtId="0" fontId="7" fillId="0" borderId="0" xfId="1" applyFont="1" applyFill="1" applyBorder="1" applyAlignment="1">
      <alignment horizontal="left" vertical="center"/>
    </xf>
    <xf numFmtId="0" fontId="1" fillId="0" borderId="0" xfId="0" applyFont="1" applyFill="1" applyBorder="1" applyAlignment="1">
      <alignment horizontal="center" vertical="center"/>
    </xf>
    <xf numFmtId="10" fontId="0" fillId="0" borderId="0" xfId="0" applyNumberFormat="1" applyFill="1" applyBorder="1"/>
    <xf numFmtId="0" fontId="9" fillId="0" borderId="0" xfId="0" applyFont="1" applyFill="1" applyBorder="1" applyAlignment="1">
      <alignment horizontal="center" vertical="top"/>
    </xf>
    <xf numFmtId="0" fontId="1" fillId="0" borderId="0" xfId="0" applyFont="1" applyFill="1" applyBorder="1" applyAlignment="1">
      <alignment horizontal="right"/>
    </xf>
    <xf numFmtId="44" fontId="0" fillId="0" borderId="0" xfId="0" applyNumberFormat="1" applyFill="1" applyBorder="1" applyAlignment="1">
      <alignment vertical="top"/>
    </xf>
    <xf numFmtId="0" fontId="21" fillId="0" borderId="0" xfId="0" applyFont="1" applyFill="1" applyBorder="1" applyAlignment="1">
      <alignment horizontal="center"/>
    </xf>
    <xf numFmtId="0" fontId="14" fillId="0" borderId="0" xfId="0" applyFont="1" applyFill="1" applyBorder="1" applyAlignment="1">
      <alignment horizontal="right"/>
    </xf>
    <xf numFmtId="0" fontId="20" fillId="0" borderId="0" xfId="0" applyFont="1" applyFill="1" applyBorder="1" applyAlignment="1"/>
    <xf numFmtId="10" fontId="20" fillId="0" borderId="0" xfId="0" applyNumberFormat="1" applyFont="1" applyFill="1" applyBorder="1" applyAlignment="1"/>
    <xf numFmtId="44" fontId="20" fillId="0" borderId="0" xfId="0" applyNumberFormat="1" applyFont="1" applyFill="1" applyBorder="1" applyAlignment="1"/>
    <xf numFmtId="44" fontId="0" fillId="0" borderId="0" xfId="0" applyNumberFormat="1" applyFill="1" applyBorder="1" applyAlignment="1"/>
    <xf numFmtId="44" fontId="19" fillId="0" borderId="0" xfId="0" applyNumberFormat="1" applyFont="1" applyFill="1" applyBorder="1" applyAlignment="1"/>
    <xf numFmtId="0" fontId="0" fillId="0" borderId="0" xfId="0" applyFill="1" applyAlignment="1">
      <alignment vertical="center"/>
    </xf>
    <xf numFmtId="0" fontId="4" fillId="0" borderId="0" xfId="1" applyFont="1" applyFill="1" applyBorder="1" applyAlignment="1">
      <alignment horizontal="center"/>
    </xf>
    <xf numFmtId="0" fontId="27" fillId="0" borderId="0" xfId="0" applyFont="1"/>
    <xf numFmtId="0" fontId="27" fillId="0" borderId="0" xfId="0" applyFont="1" applyAlignment="1">
      <alignment vertical="center"/>
    </xf>
    <xf numFmtId="0" fontId="27" fillId="0" borderId="0" xfId="0" applyFont="1" applyBorder="1" applyAlignment="1">
      <alignment vertical="center"/>
    </xf>
    <xf numFmtId="0" fontId="12" fillId="5" borderId="25" xfId="0" applyFont="1" applyFill="1" applyBorder="1" applyAlignment="1">
      <alignment horizontal="center" vertical="center"/>
    </xf>
    <xf numFmtId="0" fontId="12" fillId="5" borderId="27" xfId="0" applyFont="1" applyFill="1" applyBorder="1" applyAlignment="1">
      <alignment horizontal="center" vertical="center"/>
    </xf>
    <xf numFmtId="0" fontId="12" fillId="0" borderId="0" xfId="0" applyFont="1"/>
    <xf numFmtId="0" fontId="27" fillId="0" borderId="0" xfId="0" applyFont="1" applyAlignment="1">
      <alignment wrapText="1"/>
    </xf>
    <xf numFmtId="0" fontId="31" fillId="0" borderId="0" xfId="1" applyFont="1" applyBorder="1" applyAlignment="1">
      <alignment horizontal="left" wrapText="1"/>
    </xf>
    <xf numFmtId="0" fontId="31" fillId="0" borderId="0" xfId="1" applyFont="1" applyBorder="1" applyAlignment="1">
      <alignment wrapText="1"/>
    </xf>
    <xf numFmtId="0" fontId="31" fillId="0" borderId="0" xfId="1" applyFont="1" applyAlignment="1"/>
    <xf numFmtId="0" fontId="27" fillId="0" borderId="0" xfId="0" applyFont="1" applyAlignment="1">
      <alignment horizontal="center" vertical="top"/>
    </xf>
    <xf numFmtId="0" fontId="31" fillId="0" borderId="0" xfId="1" applyFont="1"/>
    <xf numFmtId="0" fontId="12" fillId="0" borderId="0" xfId="0" applyFont="1" applyAlignment="1">
      <alignment horizontal="center"/>
    </xf>
    <xf numFmtId="0" fontId="36" fillId="0" borderId="26" xfId="0" applyFont="1" applyBorder="1" applyAlignment="1">
      <alignment horizontal="left" vertical="center" wrapText="1" indent="1"/>
    </xf>
    <xf numFmtId="0" fontId="30" fillId="0" borderId="26" xfId="0" applyFont="1" applyBorder="1" applyAlignment="1">
      <alignment horizontal="left" vertical="center" wrapText="1" indent="1"/>
    </xf>
    <xf numFmtId="0" fontId="40" fillId="0" borderId="1" xfId="0" applyFont="1" applyBorder="1"/>
    <xf numFmtId="0" fontId="39" fillId="0" borderId="0" xfId="0" applyFont="1"/>
    <xf numFmtId="44" fontId="41" fillId="3" borderId="6" xfId="1" applyNumberFormat="1" applyFont="1" applyFill="1" applyBorder="1" applyAlignment="1">
      <alignment horizontal="center" vertical="center" wrapText="1"/>
    </xf>
    <xf numFmtId="164" fontId="42" fillId="6" borderId="6" xfId="1" applyNumberFormat="1" applyFont="1" applyFill="1" applyBorder="1" applyAlignment="1">
      <alignment horizontal="center"/>
    </xf>
    <xf numFmtId="164" fontId="41" fillId="0" borderId="6" xfId="1" applyNumberFormat="1" applyFont="1" applyFill="1" applyBorder="1" applyAlignment="1">
      <alignment horizontal="center" vertical="center" wrapText="1"/>
    </xf>
    <xf numFmtId="0" fontId="41" fillId="0" borderId="0" xfId="1" applyFont="1" applyFill="1" applyBorder="1" applyAlignment="1">
      <alignment horizontal="right"/>
    </xf>
    <xf numFmtId="44" fontId="45" fillId="0" borderId="0" xfId="1" applyNumberFormat="1" applyFont="1" applyFill="1" applyBorder="1" applyAlignment="1"/>
    <xf numFmtId="0" fontId="43" fillId="0" borderId="0" xfId="1" applyFont="1" applyFill="1" applyBorder="1" applyAlignment="1">
      <alignment horizontal="left" vertical="center"/>
    </xf>
    <xf numFmtId="164" fontId="41" fillId="0" borderId="0" xfId="1" applyNumberFormat="1" applyFont="1" applyFill="1" applyBorder="1" applyAlignment="1">
      <alignment horizontal="center" vertical="center"/>
    </xf>
    <xf numFmtId="166" fontId="42" fillId="6" borderId="6" xfId="1" applyNumberFormat="1" applyFont="1" applyFill="1" applyBorder="1"/>
    <xf numFmtId="166" fontId="41" fillId="0" borderId="0" xfId="1" applyNumberFormat="1" applyFont="1" applyFill="1" applyBorder="1" applyAlignment="1">
      <alignment horizontal="center" vertical="center" wrapText="1"/>
    </xf>
    <xf numFmtId="7" fontId="30" fillId="0" borderId="0" xfId="1" applyNumberFormat="1" applyFont="1" applyFill="1" applyBorder="1" applyAlignment="1"/>
    <xf numFmtId="0" fontId="39" fillId="0" borderId="0" xfId="0" applyFont="1" applyFill="1" applyBorder="1" applyAlignment="1">
      <alignment horizontal="center" vertical="center" wrapText="1"/>
    </xf>
    <xf numFmtId="0" fontId="27" fillId="0" borderId="0" xfId="0" applyFont="1" applyFill="1" applyBorder="1"/>
    <xf numFmtId="0" fontId="17" fillId="0" borderId="0" xfId="0" applyFont="1" applyAlignment="1">
      <alignment horizontal="left" vertical="center"/>
    </xf>
    <xf numFmtId="0" fontId="0" fillId="0" borderId="0" xfId="0" applyAlignment="1">
      <alignment horizontal="left" vertical="center"/>
    </xf>
    <xf numFmtId="43" fontId="49" fillId="0" borderId="0" xfId="4" applyFont="1"/>
    <xf numFmtId="0" fontId="0" fillId="0" borderId="0" xfId="0" applyAlignment="1">
      <alignment horizontal="center"/>
    </xf>
    <xf numFmtId="0" fontId="16" fillId="0" borderId="0" xfId="0" applyFont="1" applyBorder="1" applyAlignment="1">
      <alignment horizontal="center"/>
    </xf>
    <xf numFmtId="0" fontId="16" fillId="0" borderId="0" xfId="0" applyFont="1" applyBorder="1"/>
    <xf numFmtId="0" fontId="16" fillId="0" borderId="16" xfId="0" applyFont="1" applyBorder="1"/>
    <xf numFmtId="0" fontId="41" fillId="0" borderId="48" xfId="0" applyFont="1" applyBorder="1" applyAlignment="1">
      <alignment horizontal="right" vertical="distributed" wrapText="1"/>
    </xf>
    <xf numFmtId="0" fontId="52" fillId="0" borderId="6" xfId="0" applyFont="1" applyBorder="1" applyAlignment="1">
      <alignment horizontal="center" vertical="center"/>
    </xf>
    <xf numFmtId="167" fontId="57" fillId="0" borderId="6" xfId="0" applyNumberFormat="1" applyFont="1" applyBorder="1" applyAlignment="1">
      <alignment horizontal="center" vertical="center"/>
    </xf>
    <xf numFmtId="43" fontId="41" fillId="0" borderId="48" xfId="0" applyNumberFormat="1" applyFont="1" applyBorder="1" applyAlignment="1">
      <alignment horizontal="right" vertical="distributed" wrapText="1"/>
    </xf>
    <xf numFmtId="0" fontId="52" fillId="0" borderId="6" xfId="0" applyFont="1" applyBorder="1" applyAlignment="1">
      <alignment horizontal="center"/>
    </xf>
    <xf numFmtId="43" fontId="52" fillId="0" borderId="15" xfId="0" applyNumberFormat="1" applyFont="1" applyBorder="1" applyAlignment="1">
      <alignment horizontal="center" vertical="top" wrapText="1"/>
    </xf>
    <xf numFmtId="0" fontId="16" fillId="0" borderId="0" xfId="0" applyFont="1" applyBorder="1" applyAlignment="1">
      <alignment horizontal="center" vertical="top" wrapText="1"/>
    </xf>
    <xf numFmtId="43" fontId="52" fillId="0" borderId="15" xfId="0" applyNumberFormat="1" applyFont="1" applyBorder="1"/>
    <xf numFmtId="43" fontId="52" fillId="0" borderId="17" xfId="0" applyNumberFormat="1" applyFont="1" applyBorder="1"/>
    <xf numFmtId="0" fontId="16" fillId="0" borderId="18" xfId="0" applyFont="1" applyBorder="1" applyAlignment="1">
      <alignment horizontal="center"/>
    </xf>
    <xf numFmtId="0" fontId="16" fillId="0" borderId="18" xfId="0" applyFont="1" applyBorder="1"/>
    <xf numFmtId="0" fontId="16" fillId="0" borderId="19" xfId="0" applyFont="1" applyBorder="1"/>
    <xf numFmtId="0" fontId="16" fillId="0" borderId="16" xfId="0" applyFont="1" applyBorder="1" applyAlignment="1">
      <alignment horizontal="center"/>
    </xf>
    <xf numFmtId="166" fontId="61" fillId="6" borderId="47" xfId="0" applyNumberFormat="1" applyFont="1" applyFill="1" applyBorder="1" applyAlignment="1">
      <alignment vertical="center"/>
    </xf>
    <xf numFmtId="14" fontId="61" fillId="6" borderId="47" xfId="0" applyNumberFormat="1" applyFont="1" applyFill="1" applyBorder="1" applyAlignment="1">
      <alignment vertical="center"/>
    </xf>
    <xf numFmtId="1" fontId="61" fillId="6" borderId="47" xfId="0" applyNumberFormat="1" applyFont="1" applyFill="1" applyBorder="1" applyAlignment="1">
      <alignment vertical="center"/>
    </xf>
    <xf numFmtId="0" fontId="56" fillId="0" borderId="0" xfId="0" applyFont="1" applyFill="1" applyBorder="1" applyAlignment="1">
      <alignment horizontal="center" vertical="center"/>
    </xf>
    <xf numFmtId="0" fontId="16" fillId="0" borderId="0" xfId="0" applyFont="1" applyFill="1" applyBorder="1" applyAlignment="1">
      <alignment horizontal="center"/>
    </xf>
    <xf numFmtId="0" fontId="16" fillId="0" borderId="60" xfId="0" applyFont="1" applyFill="1" applyBorder="1" applyAlignment="1">
      <alignment horizontal="center"/>
    </xf>
    <xf numFmtId="0" fontId="54" fillId="0" borderId="6" xfId="0" applyFont="1" applyBorder="1" applyAlignment="1">
      <alignment horizontal="center" vertical="center"/>
    </xf>
    <xf numFmtId="167" fontId="58" fillId="0" borderId="6" xfId="0" applyNumberFormat="1" applyFont="1" applyBorder="1" applyAlignment="1">
      <alignment vertical="center"/>
    </xf>
    <xf numFmtId="0" fontId="54" fillId="0" borderId="6" xfId="0" applyFont="1" applyBorder="1" applyAlignment="1">
      <alignment horizontal="center"/>
    </xf>
    <xf numFmtId="0" fontId="39" fillId="0" borderId="0" xfId="0" applyFont="1" applyBorder="1" applyAlignment="1"/>
    <xf numFmtId="0" fontId="39" fillId="0" borderId="0" xfId="0" applyFont="1" applyBorder="1" applyAlignment="1">
      <alignment vertical="center"/>
    </xf>
    <xf numFmtId="0" fontId="39" fillId="0" borderId="0" xfId="0" applyFont="1" applyFill="1" applyBorder="1" applyAlignment="1"/>
    <xf numFmtId="166" fontId="41" fillId="0" borderId="0" xfId="1" applyNumberFormat="1" applyFont="1" applyFill="1" applyBorder="1" applyAlignment="1">
      <alignment vertical="center"/>
    </xf>
    <xf numFmtId="166" fontId="41" fillId="5" borderId="77" xfId="1" applyNumberFormat="1" applyFont="1" applyFill="1" applyBorder="1" applyAlignment="1">
      <alignment vertical="center"/>
    </xf>
    <xf numFmtId="44" fontId="44" fillId="0" borderId="0" xfId="1" applyNumberFormat="1" applyFont="1" applyFill="1" applyBorder="1"/>
    <xf numFmtId="0" fontId="41" fillId="3" borderId="56" xfId="1" applyFont="1" applyFill="1" applyBorder="1" applyAlignment="1">
      <alignment horizontal="center" vertical="center" wrapText="1"/>
    </xf>
    <xf numFmtId="0" fontId="42" fillId="6" borderId="57" xfId="1" applyFont="1" applyFill="1" applyBorder="1"/>
    <xf numFmtId="0" fontId="42" fillId="6" borderId="46" xfId="1" applyFont="1" applyFill="1" applyBorder="1"/>
    <xf numFmtId="0" fontId="16" fillId="0" borderId="18" xfId="0" applyFont="1" applyFill="1" applyBorder="1"/>
    <xf numFmtId="0" fontId="0" fillId="0" borderId="81" xfId="0" applyFont="1" applyFill="1" applyBorder="1"/>
    <xf numFmtId="0" fontId="39" fillId="0" borderId="24" xfId="0" applyFont="1" applyBorder="1"/>
    <xf numFmtId="0" fontId="62" fillId="6" borderId="77" xfId="0" applyNumberFormat="1" applyFont="1" applyFill="1" applyBorder="1" applyAlignment="1">
      <alignment horizontal="center" vertical="center"/>
    </xf>
    <xf numFmtId="167" fontId="62" fillId="6" borderId="77" xfId="0" applyNumberFormat="1" applyFont="1" applyFill="1" applyBorder="1" applyAlignment="1">
      <alignment horizontal="center" vertical="center"/>
    </xf>
    <xf numFmtId="0" fontId="0" fillId="0" borderId="22" xfId="0" applyBorder="1"/>
    <xf numFmtId="7" fontId="30" fillId="5" borderId="79" xfId="1" applyNumberFormat="1" applyFont="1" applyFill="1" applyBorder="1" applyAlignment="1">
      <alignment horizontal="center" vertical="center"/>
    </xf>
    <xf numFmtId="0" fontId="0" fillId="0" borderId="15" xfId="0" applyFill="1" applyBorder="1"/>
    <xf numFmtId="0" fontId="4" fillId="0" borderId="0" xfId="1" applyFont="1" applyFill="1" applyBorder="1" applyAlignment="1">
      <alignment horizontal="center" vertical="center"/>
    </xf>
    <xf numFmtId="44" fontId="41" fillId="0" borderId="6" xfId="1" applyNumberFormat="1" applyFont="1" applyBorder="1" applyAlignment="1">
      <alignment horizontal="center" vertical="center" wrapText="1"/>
    </xf>
    <xf numFmtId="0" fontId="41" fillId="0" borderId="46" xfId="1" applyFont="1" applyFill="1" applyBorder="1" applyAlignment="1">
      <alignment horizontal="center" vertical="center" wrapText="1"/>
    </xf>
    <xf numFmtId="165" fontId="47" fillId="5" borderId="77" xfId="1" applyNumberFormat="1" applyFont="1" applyFill="1" applyBorder="1" applyAlignment="1">
      <alignment horizontal="center" vertical="center"/>
    </xf>
    <xf numFmtId="166" fontId="41" fillId="5" borderId="77" xfId="2" applyNumberFormat="1" applyFont="1" applyFill="1" applyBorder="1" applyAlignment="1">
      <alignment horizontal="center" vertical="center"/>
    </xf>
    <xf numFmtId="0" fontId="30" fillId="0" borderId="0" xfId="1" applyFont="1" applyBorder="1" applyAlignment="1">
      <alignment horizontal="right" vertical="center"/>
    </xf>
    <xf numFmtId="0" fontId="4" fillId="0" borderId="0" xfId="1" applyFont="1" applyBorder="1" applyAlignment="1">
      <alignment horizontal="left" vertical="center" wrapText="1"/>
    </xf>
    <xf numFmtId="166" fontId="41" fillId="0" borderId="0" xfId="2" applyNumberFormat="1" applyFont="1" applyFill="1" applyBorder="1" applyAlignment="1">
      <alignment horizontal="center"/>
    </xf>
    <xf numFmtId="0" fontId="30" fillId="5" borderId="79" xfId="1" applyFont="1" applyFill="1" applyBorder="1" applyAlignment="1">
      <alignment horizontal="right" vertical="center" wrapText="1"/>
    </xf>
    <xf numFmtId="0" fontId="40" fillId="0" borderId="44" xfId="0" applyFont="1" applyBorder="1" applyAlignment="1">
      <alignment horizontal="center" vertical="center"/>
    </xf>
    <xf numFmtId="0" fontId="46" fillId="0" borderId="46" xfId="1" applyFont="1" applyBorder="1" applyAlignment="1">
      <alignment horizontal="center" vertical="center" wrapText="1"/>
    </xf>
    <xf numFmtId="0" fontId="17" fillId="2" borderId="22" xfId="1" applyFont="1" applyFill="1" applyBorder="1" applyAlignment="1">
      <alignment horizontal="left" vertical="center"/>
    </xf>
    <xf numFmtId="0" fontId="46" fillId="0" borderId="64" xfId="1" applyFont="1" applyBorder="1" applyAlignment="1">
      <alignment horizontal="center" vertical="center" wrapText="1"/>
    </xf>
    <xf numFmtId="0" fontId="40" fillId="0" borderId="6" xfId="0" applyFont="1" applyBorder="1" applyAlignment="1">
      <alignment horizontal="center" vertical="center"/>
    </xf>
    <xf numFmtId="166" fontId="30" fillId="5" borderId="3" xfId="1" applyNumberFormat="1" applyFont="1" applyFill="1" applyBorder="1" applyAlignment="1">
      <alignment horizontal="center" vertical="center" wrapText="1"/>
    </xf>
    <xf numFmtId="166" fontId="41" fillId="5" borderId="6" xfId="1" applyNumberFormat="1" applyFont="1" applyFill="1" applyBorder="1" applyAlignment="1">
      <alignment horizontal="center" vertical="center"/>
    </xf>
    <xf numFmtId="166" fontId="30" fillId="5" borderId="79" xfId="1" applyNumberFormat="1" applyFont="1" applyFill="1" applyBorder="1" applyAlignment="1">
      <alignment horizontal="center" vertical="center" wrapText="1"/>
    </xf>
    <xf numFmtId="166" fontId="41" fillId="5" borderId="77" xfId="1" applyNumberFormat="1" applyFont="1" applyFill="1" applyBorder="1" applyAlignment="1">
      <alignment horizontal="center" vertical="center"/>
    </xf>
    <xf numFmtId="166" fontId="62" fillId="6" borderId="6" xfId="1" applyNumberFormat="1" applyFont="1" applyFill="1" applyBorder="1" applyAlignment="1">
      <alignment vertical="center"/>
    </xf>
    <xf numFmtId="166" fontId="62" fillId="6" borderId="64" xfId="1" applyNumberFormat="1" applyFont="1" applyFill="1" applyBorder="1" applyAlignment="1">
      <alignment horizontal="center" vertical="center" wrapText="1"/>
    </xf>
    <xf numFmtId="164" fontId="62" fillId="6" borderId="77" xfId="1" applyNumberFormat="1" applyFont="1" applyFill="1" applyBorder="1" applyAlignment="1">
      <alignment horizontal="center" vertical="center"/>
    </xf>
    <xf numFmtId="166" fontId="62" fillId="6" borderId="5" xfId="1" applyNumberFormat="1" applyFont="1" applyFill="1" applyBorder="1" applyAlignment="1">
      <alignment horizontal="center" vertical="center"/>
    </xf>
    <xf numFmtId="40" fontId="62" fillId="6" borderId="25" xfId="0" applyNumberFormat="1" applyFont="1" applyFill="1" applyBorder="1" applyAlignment="1">
      <alignment horizontal="center" vertical="center"/>
    </xf>
    <xf numFmtId="164" fontId="62" fillId="6" borderId="6" xfId="1" applyNumberFormat="1" applyFont="1" applyFill="1" applyBorder="1" applyAlignment="1">
      <alignment horizontal="center" vertical="center"/>
    </xf>
    <xf numFmtId="166" fontId="36" fillId="5" borderId="6" xfId="1" applyNumberFormat="1" applyFont="1" applyFill="1" applyBorder="1" applyAlignment="1"/>
    <xf numFmtId="0" fontId="62" fillId="6" borderId="1" xfId="0" applyFont="1" applyFill="1" applyBorder="1" applyAlignment="1">
      <alignment horizontal="center" vertical="center"/>
    </xf>
    <xf numFmtId="166" fontId="0" fillId="0" borderId="0" xfId="0" applyNumberFormat="1"/>
    <xf numFmtId="166" fontId="40" fillId="5" borderId="49" xfId="0" applyNumberFormat="1" applyFont="1" applyFill="1" applyBorder="1" applyAlignment="1">
      <alignment horizontal="center" vertical="center"/>
    </xf>
    <xf numFmtId="166" fontId="40" fillId="5" borderId="98" xfId="0" applyNumberFormat="1" applyFont="1" applyFill="1" applyBorder="1" applyAlignment="1">
      <alignment horizontal="center" vertical="center"/>
    </xf>
    <xf numFmtId="166" fontId="40" fillId="5" borderId="95" xfId="0" applyNumberFormat="1" applyFont="1" applyFill="1" applyBorder="1" applyAlignment="1">
      <alignment horizontal="center" vertical="center"/>
    </xf>
    <xf numFmtId="0" fontId="40" fillId="0" borderId="49" xfId="0" applyFont="1" applyBorder="1" applyAlignment="1">
      <alignment horizontal="center" vertical="center"/>
    </xf>
    <xf numFmtId="0" fontId="39" fillId="0" borderId="0" xfId="0" applyFont="1" applyAlignment="1"/>
    <xf numFmtId="0" fontId="62" fillId="6" borderId="112" xfId="0" applyFont="1" applyFill="1" applyBorder="1" applyAlignment="1">
      <alignment horizontal="center" vertical="center"/>
    </xf>
    <xf numFmtId="166" fontId="40" fillId="5" borderId="115" xfId="0" applyNumberFormat="1" applyFont="1" applyFill="1" applyBorder="1" applyAlignment="1">
      <alignment horizontal="center" vertical="center"/>
    </xf>
    <xf numFmtId="0" fontId="27" fillId="0" borderId="0" xfId="0" applyFont="1" applyBorder="1"/>
    <xf numFmtId="0" fontId="12" fillId="0" borderId="46" xfId="1" applyFont="1" applyBorder="1" applyAlignment="1">
      <alignment horizontal="right" vertical="center"/>
    </xf>
    <xf numFmtId="0" fontId="37" fillId="0" borderId="95" xfId="1" applyFont="1" applyFill="1" applyBorder="1" applyAlignment="1">
      <alignment horizontal="center" vertical="center" wrapText="1"/>
    </xf>
    <xf numFmtId="0" fontId="12" fillId="5" borderId="127" xfId="0" applyFont="1" applyFill="1" applyBorder="1" applyAlignment="1">
      <alignment horizontal="center" vertical="center"/>
    </xf>
    <xf numFmtId="0" fontId="30" fillId="0" borderId="128" xfId="0" applyFont="1" applyBorder="1" applyAlignment="1">
      <alignment horizontal="left" vertical="center" wrapText="1" indent="1"/>
    </xf>
    <xf numFmtId="0" fontId="67" fillId="0" borderId="0" xfId="0" applyFont="1" applyFill="1" applyBorder="1" applyAlignment="1">
      <alignment horizontal="center" vertical="center"/>
    </xf>
    <xf numFmtId="9" fontId="62" fillId="6" borderId="108" xfId="0" applyNumberFormat="1" applyFont="1" applyFill="1" applyBorder="1" applyAlignment="1">
      <alignment horizontal="center"/>
    </xf>
    <xf numFmtId="0" fontId="66" fillId="0" borderId="0" xfId="0" applyFont="1" applyFill="1" applyBorder="1" applyAlignment="1">
      <alignment horizontal="center" vertical="center" wrapText="1"/>
    </xf>
    <xf numFmtId="0" fontId="66" fillId="10" borderId="18" xfId="0" applyFont="1" applyFill="1" applyBorder="1" applyAlignment="1">
      <alignment horizontal="center" vertical="center" wrapText="1"/>
    </xf>
    <xf numFmtId="0" fontId="66" fillId="10" borderId="19" xfId="0" applyFont="1" applyFill="1" applyBorder="1" applyAlignment="1">
      <alignment horizontal="center" vertical="center" wrapText="1"/>
    </xf>
    <xf numFmtId="0" fontId="66" fillId="10" borderId="17" xfId="0" applyFont="1" applyFill="1" applyBorder="1" applyAlignment="1">
      <alignment horizontal="center" vertical="center" wrapText="1"/>
    </xf>
    <xf numFmtId="43" fontId="41" fillId="0" borderId="73" xfId="0" applyNumberFormat="1" applyFont="1" applyFill="1" applyBorder="1" applyAlignment="1">
      <alignment horizontal="center" vertical="center"/>
    </xf>
    <xf numFmtId="9" fontId="62" fillId="6" borderId="109" xfId="0" applyNumberFormat="1" applyFont="1" applyFill="1" applyBorder="1" applyAlignment="1">
      <alignment horizontal="center"/>
    </xf>
    <xf numFmtId="166" fontId="62" fillId="6" borderId="122" xfId="0" applyNumberFormat="1" applyFont="1" applyFill="1" applyBorder="1" applyAlignment="1">
      <alignment horizontal="center" vertical="center"/>
    </xf>
    <xf numFmtId="166" fontId="62" fillId="6" borderId="133" xfId="0" applyNumberFormat="1" applyFont="1" applyFill="1" applyBorder="1" applyAlignment="1">
      <alignment horizontal="center" vertical="center"/>
    </xf>
    <xf numFmtId="166" fontId="30" fillId="5" borderId="134" xfId="0" applyNumberFormat="1" applyFont="1" applyFill="1" applyBorder="1" applyAlignment="1">
      <alignment horizontal="center" vertical="center"/>
    </xf>
    <xf numFmtId="0" fontId="39" fillId="0" borderId="18" xfId="0" applyFont="1" applyBorder="1" applyAlignment="1"/>
    <xf numFmtId="0" fontId="39" fillId="0" borderId="114" xfId="0" applyFont="1" applyBorder="1" applyAlignment="1"/>
    <xf numFmtId="9" fontId="40" fillId="0" borderId="108" xfId="0" applyNumberFormat="1" applyFont="1" applyFill="1" applyBorder="1" applyAlignment="1">
      <alignment horizontal="center" vertical="center"/>
    </xf>
    <xf numFmtId="166" fontId="40" fillId="0" borderId="122" xfId="0" applyNumberFormat="1" applyFont="1" applyFill="1" applyBorder="1" applyAlignment="1">
      <alignment horizontal="center" vertical="center"/>
    </xf>
    <xf numFmtId="9" fontId="40" fillId="0" borderId="125" xfId="0" applyNumberFormat="1" applyFont="1" applyFill="1" applyBorder="1" applyAlignment="1">
      <alignment horizontal="center" vertical="center"/>
    </xf>
    <xf numFmtId="1" fontId="62" fillId="6" borderId="125" xfId="0" applyNumberFormat="1" applyFont="1" applyFill="1" applyBorder="1" applyAlignment="1">
      <alignment horizontal="center"/>
    </xf>
    <xf numFmtId="1" fontId="62" fillId="6" borderId="132" xfId="0" applyNumberFormat="1" applyFont="1" applyFill="1" applyBorder="1" applyAlignment="1">
      <alignment horizontal="center"/>
    </xf>
    <xf numFmtId="166" fontId="30" fillId="5" borderId="136" xfId="0" applyNumberFormat="1" applyFont="1" applyFill="1" applyBorder="1" applyAlignment="1">
      <alignment horizontal="center" vertical="center"/>
    </xf>
    <xf numFmtId="10" fontId="62" fillId="6" borderId="6" xfId="1" applyNumberFormat="1" applyFont="1" applyFill="1" applyBorder="1" applyAlignment="1">
      <alignment horizontal="center" vertical="center" wrapText="1"/>
    </xf>
    <xf numFmtId="10" fontId="62" fillId="6" borderId="77" xfId="1" applyNumberFormat="1" applyFont="1" applyFill="1" applyBorder="1" applyAlignment="1">
      <alignment horizontal="center" vertical="center" wrapText="1"/>
    </xf>
    <xf numFmtId="9" fontId="62" fillId="6" borderId="64" xfId="1" applyNumberFormat="1" applyFont="1" applyFill="1" applyBorder="1" applyAlignment="1">
      <alignment horizontal="center" vertical="center" wrapText="1"/>
    </xf>
    <xf numFmtId="0" fontId="39" fillId="0" borderId="125" xfId="0" applyFont="1" applyBorder="1" applyAlignment="1">
      <alignment horizontal="center" vertical="center"/>
    </xf>
    <xf numFmtId="0" fontId="39" fillId="0" borderId="140" xfId="0" applyFont="1" applyBorder="1" applyAlignment="1">
      <alignment horizontal="center" vertical="center"/>
    </xf>
    <xf numFmtId="0" fontId="0" fillId="0" borderId="0" xfId="0" applyProtection="1">
      <protection locked="0"/>
    </xf>
    <xf numFmtId="40" fontId="40" fillId="0" borderId="0" xfId="0" applyNumberFormat="1" applyFont="1" applyBorder="1" applyAlignment="1">
      <alignment horizontal="center" vertical="center"/>
    </xf>
    <xf numFmtId="0" fontId="38" fillId="0" borderId="0"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40" fontId="39" fillId="0" borderId="0" xfId="0" applyNumberFormat="1" applyFont="1" applyBorder="1" applyAlignment="1">
      <alignment horizontal="center" vertical="center"/>
    </xf>
    <xf numFmtId="164" fontId="39" fillId="0" borderId="0" xfId="0" applyNumberFormat="1" applyFont="1" applyBorder="1" applyAlignment="1">
      <alignment horizontal="center" vertical="center"/>
    </xf>
    <xf numFmtId="0" fontId="39" fillId="0" borderId="0" xfId="0" applyFont="1" applyBorder="1" applyAlignment="1">
      <alignment horizontal="center" vertical="center"/>
    </xf>
    <xf numFmtId="10" fontId="39" fillId="0" borderId="0" xfId="0" applyNumberFormat="1" applyFont="1" applyBorder="1" applyAlignment="1">
      <alignment horizontal="center" vertical="center"/>
    </xf>
    <xf numFmtId="40" fontId="62" fillId="0" borderId="0" xfId="0" applyNumberFormat="1" applyFont="1" applyBorder="1" applyAlignment="1">
      <alignment horizontal="center" vertical="center"/>
    </xf>
    <xf numFmtId="166" fontId="39" fillId="0" borderId="0" xfId="0" applyNumberFormat="1" applyFont="1" applyFill="1" applyBorder="1" applyAlignment="1">
      <alignment horizontal="center" vertical="center"/>
    </xf>
    <xf numFmtId="40" fontId="39" fillId="0" borderId="125" xfId="0" applyNumberFormat="1" applyFont="1" applyBorder="1" applyAlignment="1">
      <alignment horizontal="center" vertical="center"/>
    </xf>
    <xf numFmtId="166" fontId="62" fillId="0" borderId="108" xfId="0" applyNumberFormat="1" applyFont="1" applyBorder="1" applyAlignment="1">
      <alignment horizontal="center" vertical="center"/>
    </xf>
    <xf numFmtId="40" fontId="62" fillId="0" borderId="108" xfId="0" applyNumberFormat="1" applyFont="1" applyBorder="1" applyAlignment="1">
      <alignment horizontal="center" vertical="center"/>
    </xf>
    <xf numFmtId="164" fontId="39" fillId="5" borderId="108" xfId="0" applyNumberFormat="1" applyFont="1" applyFill="1" applyBorder="1" applyAlignment="1">
      <alignment horizontal="center" vertical="center"/>
    </xf>
    <xf numFmtId="166" fontId="39" fillId="5" borderId="122" xfId="0" applyNumberFormat="1" applyFont="1" applyFill="1" applyBorder="1" applyAlignment="1">
      <alignment horizontal="center" vertical="center"/>
    </xf>
    <xf numFmtId="40" fontId="39" fillId="0" borderId="140" xfId="0" applyNumberFormat="1" applyFont="1" applyBorder="1" applyAlignment="1">
      <alignment horizontal="center" vertical="center"/>
    </xf>
    <xf numFmtId="40" fontId="62" fillId="0" borderId="123" xfId="0" applyNumberFormat="1" applyFont="1" applyBorder="1" applyAlignment="1">
      <alignment horizontal="center" vertical="center"/>
    </xf>
    <xf numFmtId="164" fontId="39" fillId="5" borderId="123" xfId="0" applyNumberFormat="1" applyFont="1" applyFill="1" applyBorder="1" applyAlignment="1">
      <alignment horizontal="center" vertical="center"/>
    </xf>
    <xf numFmtId="166" fontId="39" fillId="5" borderId="126" xfId="0" applyNumberFormat="1" applyFont="1" applyFill="1" applyBorder="1" applyAlignment="1">
      <alignment horizontal="center" vertical="center"/>
    </xf>
    <xf numFmtId="40" fontId="40" fillId="0" borderId="141" xfId="0" applyNumberFormat="1" applyFont="1" applyBorder="1" applyAlignment="1">
      <alignment horizontal="center" vertical="center"/>
    </xf>
    <xf numFmtId="40" fontId="40" fillId="0" borderId="110" xfId="0" applyNumberFormat="1" applyFont="1" applyBorder="1" applyAlignment="1">
      <alignment horizontal="center" vertical="center"/>
    </xf>
    <xf numFmtId="0" fontId="40" fillId="0" borderId="110" xfId="0" applyFont="1" applyBorder="1" applyAlignment="1">
      <alignment horizontal="center" vertical="center"/>
    </xf>
    <xf numFmtId="40" fontId="40" fillId="0" borderId="134" xfId="0" applyNumberFormat="1" applyFont="1" applyFill="1" applyBorder="1" applyAlignment="1">
      <alignment horizontal="center" vertical="center"/>
    </xf>
    <xf numFmtId="0" fontId="40" fillId="0" borderId="141" xfId="0" applyFont="1" applyBorder="1" applyAlignment="1">
      <alignment horizontal="center" vertical="center"/>
    </xf>
    <xf numFmtId="40" fontId="40" fillId="0" borderId="125" xfId="0" applyNumberFormat="1" applyFont="1" applyBorder="1" applyAlignment="1">
      <alignment horizontal="center" vertical="center"/>
    </xf>
    <xf numFmtId="0" fontId="40" fillId="0" borderId="108" xfId="0" applyFont="1" applyBorder="1" applyAlignment="1">
      <alignment horizontal="center" vertical="center"/>
    </xf>
    <xf numFmtId="40" fontId="40" fillId="0" borderId="122" xfId="0" applyNumberFormat="1" applyFont="1" applyFill="1" applyBorder="1" applyAlignment="1">
      <alignment horizontal="center" vertical="center"/>
    </xf>
    <xf numFmtId="10" fontId="39" fillId="11" borderId="108" xfId="0" applyNumberFormat="1" applyFont="1" applyFill="1" applyBorder="1" applyAlignment="1">
      <alignment horizontal="center" vertical="center"/>
    </xf>
    <xf numFmtId="10" fontId="39" fillId="11" borderId="123" xfId="0" applyNumberFormat="1" applyFont="1" applyFill="1" applyBorder="1" applyAlignment="1">
      <alignment horizontal="center" vertical="center"/>
    </xf>
    <xf numFmtId="166" fontId="62" fillId="6" borderId="6" xfId="1" applyNumberFormat="1" applyFont="1" applyFill="1" applyBorder="1" applyAlignment="1">
      <alignment horizontal="center"/>
    </xf>
    <xf numFmtId="166" fontId="62" fillId="6" borderId="6" xfId="1" applyNumberFormat="1" applyFont="1" applyFill="1" applyBorder="1" applyAlignment="1"/>
    <xf numFmtId="166" fontId="41" fillId="4" borderId="77" xfId="1" applyNumberFormat="1" applyFont="1" applyFill="1" applyBorder="1" applyAlignment="1">
      <alignment horizontal="center" vertical="center"/>
    </xf>
    <xf numFmtId="44" fontId="41" fillId="0" borderId="5" xfId="1" applyNumberFormat="1" applyFont="1" applyBorder="1" applyAlignment="1">
      <alignment horizontal="left" vertical="center" wrapText="1"/>
    </xf>
    <xf numFmtId="0" fontId="40" fillId="8" borderId="1" xfId="0" applyFont="1" applyFill="1" applyBorder="1" applyAlignment="1">
      <alignment wrapText="1"/>
    </xf>
    <xf numFmtId="0" fontId="12" fillId="0" borderId="121" xfId="0" applyFont="1" applyBorder="1" applyAlignment="1">
      <alignment horizontal="center" wrapText="1"/>
    </xf>
    <xf numFmtId="0" fontId="27" fillId="0" borderId="122" xfId="0" applyFont="1" applyBorder="1" applyAlignment="1">
      <alignment wrapText="1"/>
    </xf>
    <xf numFmtId="0" fontId="12" fillId="0" borderId="122" xfId="0" applyFont="1" applyBorder="1" applyAlignment="1">
      <alignment wrapText="1"/>
    </xf>
    <xf numFmtId="0" fontId="27" fillId="0" borderId="126" xfId="0" applyFont="1" applyBorder="1" applyAlignment="1">
      <alignment wrapText="1"/>
    </xf>
    <xf numFmtId="0" fontId="30" fillId="10" borderId="15" xfId="1" applyFont="1" applyFill="1" applyBorder="1" applyAlignment="1">
      <alignment horizontal="left" vertical="center" wrapText="1"/>
    </xf>
    <xf numFmtId="0" fontId="30" fillId="10" borderId="16" xfId="1" applyFont="1" applyFill="1" applyBorder="1" applyAlignment="1">
      <alignment horizontal="left" vertical="center" wrapText="1"/>
    </xf>
    <xf numFmtId="0" fontId="30" fillId="10" borderId="30" xfId="0" applyFont="1" applyFill="1" applyBorder="1" applyAlignment="1">
      <alignment horizontal="center" vertical="center" wrapText="1"/>
    </xf>
    <xf numFmtId="0" fontId="30" fillId="10" borderId="31" xfId="0" applyFont="1" applyFill="1" applyBorder="1" applyAlignment="1">
      <alignment horizontal="center" vertical="center" wrapText="1"/>
    </xf>
    <xf numFmtId="0" fontId="35" fillId="10" borderId="28" xfId="1" applyFont="1" applyFill="1" applyBorder="1" applyAlignment="1">
      <alignment horizontal="center" vertical="center" wrapText="1"/>
    </xf>
    <xf numFmtId="0" fontId="30" fillId="10" borderId="29" xfId="1" applyFont="1" applyFill="1" applyBorder="1" applyAlignment="1">
      <alignment horizontal="center" vertical="center" wrapText="1"/>
    </xf>
    <xf numFmtId="0" fontId="30" fillId="10" borderId="88" xfId="1" applyFont="1" applyFill="1" applyBorder="1" applyAlignment="1">
      <alignment horizontal="center" vertical="center" wrapText="1"/>
    </xf>
    <xf numFmtId="0" fontId="30" fillId="10" borderId="16" xfId="1" applyFont="1" applyFill="1" applyBorder="1" applyAlignment="1">
      <alignment horizontal="center" vertical="center" wrapText="1"/>
    </xf>
    <xf numFmtId="0" fontId="32" fillId="10" borderId="15"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16" xfId="0" applyFont="1" applyFill="1" applyBorder="1" applyAlignment="1">
      <alignment horizontal="center" vertical="center"/>
    </xf>
    <xf numFmtId="0" fontId="36" fillId="9" borderId="46" xfId="1" applyFont="1" applyFill="1" applyBorder="1" applyAlignment="1">
      <alignment horizontal="left" vertical="center" wrapText="1"/>
    </xf>
    <xf numFmtId="0" fontId="36" fillId="9" borderId="6" xfId="1" applyFont="1" applyFill="1" applyBorder="1" applyAlignment="1">
      <alignment horizontal="left" vertical="center" wrapText="1"/>
    </xf>
    <xf numFmtId="0" fontId="36" fillId="9" borderId="95" xfId="1" applyFont="1" applyFill="1" applyBorder="1" applyAlignment="1">
      <alignment horizontal="left" vertical="center" wrapText="1"/>
    </xf>
    <xf numFmtId="0" fontId="34" fillId="12" borderId="61" xfId="1" applyFont="1" applyFill="1" applyBorder="1" applyAlignment="1">
      <alignment horizontal="center" vertical="center"/>
    </xf>
    <xf numFmtId="0" fontId="34" fillId="12" borderId="62" xfId="1" applyFont="1" applyFill="1" applyBorder="1" applyAlignment="1">
      <alignment horizontal="center" vertical="center"/>
    </xf>
    <xf numFmtId="0" fontId="34" fillId="12" borderId="63" xfId="1" applyFont="1" applyFill="1" applyBorder="1" applyAlignment="1">
      <alignment horizontal="center" vertical="center"/>
    </xf>
    <xf numFmtId="0" fontId="70" fillId="9" borderId="46" xfId="1" applyFont="1" applyFill="1" applyBorder="1" applyAlignment="1">
      <alignment horizontal="left" vertical="center" wrapText="1"/>
    </xf>
    <xf numFmtId="0" fontId="70" fillId="9" borderId="6" xfId="1" applyFont="1" applyFill="1" applyBorder="1" applyAlignment="1">
      <alignment horizontal="left" vertical="center" wrapText="1"/>
    </xf>
    <xf numFmtId="0" fontId="70" fillId="9" borderId="95" xfId="1" applyFont="1" applyFill="1" applyBorder="1" applyAlignment="1">
      <alignment horizontal="left" vertical="center" wrapText="1"/>
    </xf>
    <xf numFmtId="0" fontId="31" fillId="0" borderId="94" xfId="1" applyFont="1" applyBorder="1" applyAlignment="1">
      <alignment horizontal="left" vertical="center" wrapText="1"/>
    </xf>
    <xf numFmtId="0" fontId="31" fillId="0" borderId="10" xfId="1" applyFont="1" applyBorder="1" applyAlignment="1">
      <alignment horizontal="left" vertical="center" wrapText="1"/>
    </xf>
    <xf numFmtId="0" fontId="31" fillId="0" borderId="85" xfId="1" applyFont="1" applyBorder="1" applyAlignment="1">
      <alignment horizontal="left" vertical="center" wrapText="1"/>
    </xf>
    <xf numFmtId="0" fontId="31" fillId="0" borderId="15" xfId="1" applyFont="1" applyBorder="1" applyAlignment="1">
      <alignment horizontal="left" vertical="center" wrapText="1"/>
    </xf>
    <xf numFmtId="0" fontId="31" fillId="0" borderId="0" xfId="1" applyFont="1" applyBorder="1" applyAlignment="1">
      <alignment horizontal="left" vertical="center" wrapText="1"/>
    </xf>
    <xf numFmtId="0" fontId="31" fillId="0" borderId="16" xfId="1" applyFont="1" applyBorder="1" applyAlignment="1">
      <alignment horizontal="left" vertical="center" wrapText="1"/>
    </xf>
    <xf numFmtId="0" fontId="31" fillId="0" borderId="50" xfId="1" applyFont="1" applyBorder="1" applyAlignment="1">
      <alignment horizontal="left" vertical="center" wrapText="1"/>
    </xf>
    <xf numFmtId="0" fontId="31" fillId="0" borderId="2" xfId="1" applyFont="1" applyBorder="1" applyAlignment="1">
      <alignment horizontal="left" vertical="center" wrapText="1"/>
    </xf>
    <xf numFmtId="0" fontId="31" fillId="0" borderId="51" xfId="1" applyFont="1" applyBorder="1" applyAlignment="1">
      <alignment horizontal="left" vertical="center" wrapText="1"/>
    </xf>
    <xf numFmtId="0" fontId="70" fillId="9" borderId="46" xfId="1" applyFont="1" applyFill="1" applyBorder="1" applyAlignment="1">
      <alignment vertical="center"/>
    </xf>
    <xf numFmtId="0" fontId="70" fillId="9" borderId="6" xfId="1" applyFont="1" applyFill="1" applyBorder="1" applyAlignment="1">
      <alignment vertical="center"/>
    </xf>
    <xf numFmtId="0" fontId="70" fillId="9" borderId="95" xfId="1" applyFont="1" applyFill="1" applyBorder="1" applyAlignment="1">
      <alignment vertical="center"/>
    </xf>
    <xf numFmtId="0" fontId="31" fillId="0" borderId="94" xfId="0" applyFont="1" applyBorder="1" applyAlignment="1">
      <alignment horizontal="left" vertical="center" wrapText="1" indent="1"/>
    </xf>
    <xf numFmtId="0" fontId="31" fillId="0" borderId="10" xfId="0" applyFont="1" applyBorder="1" applyAlignment="1">
      <alignment horizontal="left" vertical="center" wrapText="1" indent="1"/>
    </xf>
    <xf numFmtId="0" fontId="31" fillId="0" borderId="85" xfId="0" applyFont="1" applyBorder="1" applyAlignment="1">
      <alignment horizontal="left" vertical="center" wrapText="1" indent="1"/>
    </xf>
    <xf numFmtId="0" fontId="31" fillId="0" borderId="50" xfId="0" applyFont="1" applyBorder="1" applyAlignment="1">
      <alignment horizontal="left" vertical="center" wrapText="1" indent="1"/>
    </xf>
    <xf numFmtId="0" fontId="31" fillId="0" borderId="2" xfId="0" applyFont="1" applyBorder="1" applyAlignment="1">
      <alignment horizontal="left" vertical="center" wrapText="1" indent="1"/>
    </xf>
    <xf numFmtId="0" fontId="31" fillId="0" borderId="51" xfId="0" applyFont="1" applyBorder="1" applyAlignment="1">
      <alignment horizontal="left" vertical="center" wrapText="1" indent="1"/>
    </xf>
    <xf numFmtId="0" fontId="27" fillId="0" borderId="94" xfId="0" applyFont="1" applyBorder="1" applyAlignment="1">
      <alignment vertical="center" wrapText="1"/>
    </xf>
    <xf numFmtId="0" fontId="27" fillId="0" borderId="10" xfId="0" applyFont="1" applyBorder="1" applyAlignment="1">
      <alignment vertical="center" wrapText="1"/>
    </xf>
    <xf numFmtId="0" fontId="27" fillId="0" borderId="85" xfId="0" applyFont="1" applyBorder="1" applyAlignment="1">
      <alignment vertical="center" wrapText="1"/>
    </xf>
    <xf numFmtId="0" fontId="27" fillId="0" borderId="15" xfId="0" applyFont="1" applyBorder="1" applyAlignment="1">
      <alignment vertical="center" wrapText="1"/>
    </xf>
    <xf numFmtId="0" fontId="27" fillId="0" borderId="0" xfId="0" applyFont="1" applyBorder="1" applyAlignment="1">
      <alignment vertical="center" wrapText="1"/>
    </xf>
    <xf numFmtId="0" fontId="27" fillId="0" borderId="16" xfId="0" applyFont="1" applyBorder="1" applyAlignment="1">
      <alignment vertical="center" wrapText="1"/>
    </xf>
    <xf numFmtId="0" fontId="27" fillId="0" borderId="50" xfId="0" applyFont="1" applyBorder="1" applyAlignment="1">
      <alignment vertical="center" wrapText="1"/>
    </xf>
    <xf numFmtId="0" fontId="27" fillId="0" borderId="2" xfId="0" applyFont="1" applyBorder="1" applyAlignment="1">
      <alignment vertical="center" wrapText="1"/>
    </xf>
    <xf numFmtId="0" fontId="27" fillId="0" borderId="51" xfId="0" applyFont="1" applyBorder="1" applyAlignment="1">
      <alignment vertical="center" wrapText="1"/>
    </xf>
    <xf numFmtId="0" fontId="27" fillId="0" borderId="94"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85"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51" xfId="0" applyFont="1" applyBorder="1" applyAlignment="1">
      <alignment horizontal="center" vertical="center" wrapText="1"/>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12" fillId="0" borderId="45" xfId="1" applyFont="1" applyBorder="1" applyAlignment="1">
      <alignment horizontal="left" vertical="center"/>
    </xf>
    <xf numFmtId="0" fontId="12" fillId="0" borderId="3" xfId="1" applyFont="1" applyBorder="1" applyAlignment="1">
      <alignment vertical="center"/>
    </xf>
    <xf numFmtId="0" fontId="12" fillId="0" borderId="4" xfId="1" applyFont="1" applyBorder="1" applyAlignment="1">
      <alignment vertical="center"/>
    </xf>
    <xf numFmtId="0" fontId="12" fillId="0" borderId="45" xfId="1" applyFont="1" applyBorder="1" applyAlignment="1">
      <alignmen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45" xfId="0" applyFont="1" applyBorder="1" applyAlignment="1">
      <alignment horizontal="left" vertical="center"/>
    </xf>
    <xf numFmtId="0" fontId="36" fillId="10" borderId="57" xfId="1" applyFont="1" applyFill="1" applyBorder="1" applyAlignment="1">
      <alignment horizontal="left" vertical="center" wrapText="1"/>
    </xf>
    <xf numFmtId="0" fontId="36" fillId="10" borderId="58" xfId="1" applyFont="1" applyFill="1" applyBorder="1" applyAlignment="1">
      <alignment horizontal="left" vertical="center" wrapText="1"/>
    </xf>
    <xf numFmtId="0" fontId="36" fillId="10" borderId="49" xfId="1" applyFont="1" applyFill="1" applyBorder="1" applyAlignment="1">
      <alignment horizontal="left" vertical="center" wrapText="1"/>
    </xf>
    <xf numFmtId="0" fontId="33" fillId="12" borderId="74" xfId="1" applyFont="1" applyFill="1" applyBorder="1" applyAlignment="1">
      <alignment horizontal="center" vertical="center"/>
    </xf>
    <xf numFmtId="0" fontId="33" fillId="12" borderId="75" xfId="1" applyFont="1" applyFill="1" applyBorder="1" applyAlignment="1">
      <alignment horizontal="center" vertical="center"/>
    </xf>
    <xf numFmtId="0" fontId="33" fillId="12" borderId="82" xfId="1" applyFont="1" applyFill="1" applyBorder="1" applyAlignment="1">
      <alignment horizontal="center" vertical="center"/>
    </xf>
    <xf numFmtId="0" fontId="31" fillId="0" borderId="0" xfId="1" applyFont="1" applyBorder="1" applyAlignment="1">
      <alignment horizontal="center"/>
    </xf>
    <xf numFmtId="0" fontId="70" fillId="9" borderId="61" xfId="1" applyFont="1" applyFill="1" applyBorder="1" applyAlignment="1">
      <alignment vertical="center"/>
    </xf>
    <xf numFmtId="0" fontId="70" fillId="9" borderId="62" xfId="1" applyFont="1" applyFill="1" applyBorder="1" applyAlignment="1">
      <alignment vertical="center"/>
    </xf>
    <xf numFmtId="0" fontId="70" fillId="9" borderId="63" xfId="1" applyFont="1" applyFill="1" applyBorder="1" applyAlignment="1">
      <alignment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45" xfId="1" applyFont="1" applyBorder="1" applyAlignment="1">
      <alignment horizontal="center" vertical="center"/>
    </xf>
    <xf numFmtId="0" fontId="12" fillId="0" borderId="147" xfId="0" applyFont="1" applyBorder="1" applyAlignment="1">
      <alignment horizontal="center" wrapText="1"/>
    </xf>
    <xf numFmtId="0" fontId="12" fillId="0" borderId="120" xfId="0" applyFont="1" applyBorder="1" applyAlignment="1">
      <alignment horizontal="center" wrapText="1"/>
    </xf>
    <xf numFmtId="0" fontId="12" fillId="0" borderId="56" xfId="1" applyFont="1" applyBorder="1" applyAlignment="1">
      <alignment horizontal="center" vertical="center"/>
    </xf>
    <xf numFmtId="0" fontId="12" fillId="0" borderId="57" xfId="1" applyFont="1" applyBorder="1" applyAlignment="1">
      <alignment horizontal="center" vertical="center"/>
    </xf>
    <xf numFmtId="0" fontId="12" fillId="0" borderId="102" xfId="0" applyFont="1" applyBorder="1" applyAlignment="1">
      <alignment horizontal="center" wrapText="1"/>
    </xf>
    <xf numFmtId="0" fontId="12" fillId="0" borderId="103" xfId="0" applyFont="1" applyBorder="1" applyAlignment="1">
      <alignment horizontal="center" wrapText="1"/>
    </xf>
    <xf numFmtId="0" fontId="37" fillId="0" borderId="149" xfId="1" applyFont="1" applyFill="1" applyBorder="1" applyAlignment="1">
      <alignment horizontal="center" vertical="center" wrapText="1"/>
    </xf>
    <xf numFmtId="0" fontId="37" fillId="0" borderId="148" xfId="1" applyFont="1" applyFill="1" applyBorder="1" applyAlignment="1">
      <alignment horizontal="center" vertical="center" wrapText="1"/>
    </xf>
    <xf numFmtId="0" fontId="70" fillId="8" borderId="94" xfId="1" applyFont="1" applyFill="1" applyBorder="1" applyAlignment="1">
      <alignment horizontal="left" wrapText="1"/>
    </xf>
    <xf numFmtId="0" fontId="70" fillId="8" borderId="10" xfId="1" applyFont="1" applyFill="1" applyBorder="1" applyAlignment="1">
      <alignment horizontal="left" wrapText="1"/>
    </xf>
    <xf numFmtId="0" fontId="70" fillId="8" borderId="85" xfId="1" applyFont="1" applyFill="1" applyBorder="1" applyAlignment="1">
      <alignment horizontal="left" wrapText="1"/>
    </xf>
    <xf numFmtId="0" fontId="70" fillId="8" borderId="15" xfId="1" applyFont="1" applyFill="1" applyBorder="1" applyAlignment="1">
      <alignment horizontal="left" wrapText="1"/>
    </xf>
    <xf numFmtId="0" fontId="70" fillId="8" borderId="0" xfId="1" applyFont="1" applyFill="1" applyBorder="1" applyAlignment="1">
      <alignment horizontal="left" wrapText="1"/>
    </xf>
    <xf numFmtId="0" fontId="70" fillId="8" borderId="16" xfId="1" applyFont="1" applyFill="1" applyBorder="1" applyAlignment="1">
      <alignment horizontal="left" wrapText="1"/>
    </xf>
    <xf numFmtId="0" fontId="70" fillId="8" borderId="50" xfId="1" applyFont="1" applyFill="1" applyBorder="1" applyAlignment="1">
      <alignment horizontal="left" wrapText="1"/>
    </xf>
    <xf numFmtId="0" fontId="70" fillId="8" borderId="2" xfId="1" applyFont="1" applyFill="1" applyBorder="1" applyAlignment="1">
      <alignment horizontal="left" wrapText="1"/>
    </xf>
    <xf numFmtId="0" fontId="70" fillId="8" borderId="51" xfId="1" applyFont="1" applyFill="1" applyBorder="1" applyAlignment="1">
      <alignment horizontal="left" wrapText="1"/>
    </xf>
    <xf numFmtId="0" fontId="70" fillId="9" borderId="44" xfId="1" applyFont="1" applyFill="1" applyBorder="1" applyAlignment="1">
      <alignment horizontal="left" vertical="center" wrapText="1"/>
    </xf>
    <xf numFmtId="0" fontId="70" fillId="9" borderId="4" xfId="1" applyFont="1" applyFill="1" applyBorder="1" applyAlignment="1">
      <alignment horizontal="left" vertical="center" wrapText="1"/>
    </xf>
    <xf numFmtId="0" fontId="70" fillId="9" borderId="45" xfId="1" applyFont="1" applyFill="1" applyBorder="1" applyAlignment="1">
      <alignment horizontal="left" vertical="center" wrapText="1"/>
    </xf>
    <xf numFmtId="0" fontId="12" fillId="0" borderId="113" xfId="0" applyFont="1" applyBorder="1" applyAlignment="1">
      <alignment horizontal="center" wrapText="1"/>
    </xf>
    <xf numFmtId="0" fontId="12" fillId="0" borderId="114" xfId="0" applyFont="1" applyBorder="1" applyAlignment="1">
      <alignment horizontal="center" wrapText="1"/>
    </xf>
    <xf numFmtId="0" fontId="12" fillId="0" borderId="124" xfId="0" applyFont="1" applyBorder="1" applyAlignment="1">
      <alignment horizontal="center" wrapText="1"/>
    </xf>
    <xf numFmtId="0" fontId="12" fillId="0" borderId="150" xfId="0" applyFont="1" applyBorder="1" applyAlignment="1">
      <alignment horizontal="center" wrapText="1"/>
    </xf>
    <xf numFmtId="0" fontId="27" fillId="0" borderId="94" xfId="0" applyFont="1" applyBorder="1" applyAlignment="1">
      <alignment horizontal="left" vertical="center"/>
    </xf>
    <xf numFmtId="0" fontId="27" fillId="0" borderId="10" xfId="0" applyFont="1" applyBorder="1" applyAlignment="1">
      <alignment horizontal="left" vertical="center"/>
    </xf>
    <xf numFmtId="0" fontId="27" fillId="0" borderId="85" xfId="0" applyFont="1" applyBorder="1" applyAlignment="1">
      <alignment horizontal="left" vertical="center"/>
    </xf>
    <xf numFmtId="0" fontId="27" fillId="0" borderId="15" xfId="0" applyFont="1" applyBorder="1" applyAlignment="1">
      <alignment horizontal="left" vertical="center"/>
    </xf>
    <xf numFmtId="0" fontId="27" fillId="0" borderId="0" xfId="0" applyFont="1" applyBorder="1" applyAlignment="1">
      <alignment horizontal="left" vertical="center"/>
    </xf>
    <xf numFmtId="0" fontId="27" fillId="0" borderId="16" xfId="0" applyFont="1" applyBorder="1" applyAlignment="1">
      <alignment horizontal="left" vertical="center"/>
    </xf>
    <xf numFmtId="0" fontId="27" fillId="0" borderId="119" xfId="0" applyFont="1" applyBorder="1" applyAlignment="1">
      <alignment horizontal="left" vertical="center"/>
    </xf>
    <xf numFmtId="0" fontId="27" fillId="0" borderId="116" xfId="0" applyFont="1" applyBorder="1" applyAlignment="1">
      <alignment horizontal="left" vertical="center"/>
    </xf>
    <xf numFmtId="0" fontId="27" fillId="0" borderId="118" xfId="0" applyFont="1" applyBorder="1" applyAlignment="1">
      <alignment horizontal="left" vertical="center"/>
    </xf>
    <xf numFmtId="0" fontId="27" fillId="0" borderId="117" xfId="0" applyFont="1" applyFill="1" applyBorder="1" applyAlignment="1">
      <alignment horizontal="center"/>
    </xf>
    <xf numFmtId="0" fontId="37" fillId="0" borderId="145" xfId="1" applyFont="1" applyFill="1" applyBorder="1" applyAlignment="1">
      <alignment horizontal="center" vertical="center"/>
    </xf>
    <xf numFmtId="0" fontId="37" fillId="0" borderId="146" xfId="1" applyFont="1" applyFill="1" applyBorder="1" applyAlignment="1">
      <alignment horizontal="center" vertical="center"/>
    </xf>
    <xf numFmtId="0" fontId="71" fillId="10" borderId="12" xfId="0" applyFont="1" applyFill="1" applyBorder="1" applyAlignment="1">
      <alignment horizontal="center" vertical="center" wrapText="1"/>
    </xf>
    <xf numFmtId="0" fontId="15" fillId="10" borderId="13" xfId="0" applyFont="1" applyFill="1" applyBorder="1" applyAlignment="1">
      <alignment horizontal="center" vertical="center" wrapText="1"/>
    </xf>
    <xf numFmtId="0" fontId="15" fillId="10" borderId="14" xfId="0" applyFont="1" applyFill="1" applyBorder="1" applyAlignment="1">
      <alignment horizontal="center" vertical="center" wrapText="1"/>
    </xf>
    <xf numFmtId="0" fontId="41" fillId="10" borderId="137" xfId="0" applyFont="1" applyFill="1" applyBorder="1" applyAlignment="1">
      <alignment horizontal="center" vertical="center" wrapText="1"/>
    </xf>
    <xf numFmtId="0" fontId="41" fillId="10" borderId="138" xfId="0" applyFont="1" applyFill="1" applyBorder="1" applyAlignment="1">
      <alignment horizontal="center" vertical="center" wrapText="1"/>
    </xf>
    <xf numFmtId="0" fontId="41" fillId="10" borderId="139" xfId="0" applyFont="1" applyFill="1" applyBorder="1" applyAlignment="1">
      <alignment horizontal="center" vertical="center" wrapText="1"/>
    </xf>
    <xf numFmtId="43" fontId="41" fillId="0" borderId="15" xfId="0" applyNumberFormat="1" applyFont="1" applyBorder="1" applyAlignment="1">
      <alignment horizontal="right" vertical="center" indent="1"/>
    </xf>
    <xf numFmtId="43" fontId="41" fillId="0" borderId="16" xfId="0" applyNumberFormat="1" applyFont="1" applyBorder="1" applyAlignment="1">
      <alignment horizontal="right" vertical="center" indent="1"/>
    </xf>
    <xf numFmtId="0" fontId="46" fillId="10" borderId="12" xfId="0" applyFont="1" applyFill="1" applyBorder="1" applyAlignment="1">
      <alignment horizontal="right" vertical="center" wrapText="1" indent="1"/>
    </xf>
    <xf numFmtId="0" fontId="46" fillId="10" borderId="13" xfId="0" applyFont="1" applyFill="1" applyBorder="1" applyAlignment="1">
      <alignment horizontal="right" vertical="center" wrapText="1" indent="1"/>
    </xf>
    <xf numFmtId="0" fontId="46" fillId="10" borderId="17" xfId="0" applyFont="1" applyFill="1" applyBorder="1" applyAlignment="1">
      <alignment horizontal="right" vertical="center" wrapText="1" indent="1"/>
    </xf>
    <xf numFmtId="0" fontId="46" fillId="10" borderId="18" xfId="0" applyFont="1" applyFill="1" applyBorder="1" applyAlignment="1">
      <alignment horizontal="right" vertical="center" wrapText="1" indent="1"/>
    </xf>
    <xf numFmtId="0" fontId="46" fillId="10" borderId="52" xfId="0" applyFont="1" applyFill="1" applyBorder="1" applyAlignment="1">
      <alignment horizontal="center" vertical="top"/>
    </xf>
    <xf numFmtId="0" fontId="46" fillId="10" borderId="53" xfId="0" applyFont="1" applyFill="1" applyBorder="1" applyAlignment="1">
      <alignment horizontal="center" vertical="top"/>
    </xf>
    <xf numFmtId="0" fontId="46" fillId="10" borderId="54" xfId="0" applyFont="1" applyFill="1" applyBorder="1" applyAlignment="1">
      <alignment horizontal="center"/>
    </xf>
    <xf numFmtId="0" fontId="46" fillId="10" borderId="55" xfId="0" applyFont="1" applyFill="1" applyBorder="1" applyAlignment="1">
      <alignment horizontal="center"/>
    </xf>
    <xf numFmtId="0" fontId="66" fillId="6" borderId="15" xfId="0" applyFont="1" applyFill="1" applyBorder="1" applyAlignment="1">
      <alignment horizontal="center" vertical="center" wrapText="1"/>
    </xf>
    <xf numFmtId="0" fontId="66" fillId="6" borderId="0" xfId="0" applyFont="1" applyFill="1" applyBorder="1" applyAlignment="1">
      <alignment horizontal="center" vertical="center" wrapText="1"/>
    </xf>
    <xf numFmtId="0" fontId="66" fillId="6" borderId="16" xfId="0" applyFont="1" applyFill="1" applyBorder="1" applyAlignment="1">
      <alignment horizontal="center" vertical="center" wrapText="1"/>
    </xf>
    <xf numFmtId="0" fontId="46" fillId="0" borderId="3" xfId="0" applyFont="1" applyBorder="1" applyAlignment="1">
      <alignment horizontal="left" vertical="center"/>
    </xf>
    <xf numFmtId="0" fontId="46" fillId="0" borderId="4" xfId="0" applyFont="1" applyBorder="1" applyAlignment="1">
      <alignment horizontal="left" vertical="center"/>
    </xf>
    <xf numFmtId="0" fontId="46" fillId="0" borderId="5" xfId="0" applyFont="1" applyBorder="1" applyAlignment="1">
      <alignment horizontal="left" vertical="center"/>
    </xf>
    <xf numFmtId="166" fontId="54" fillId="0" borderId="23" xfId="0" applyNumberFormat="1" applyFont="1" applyBorder="1" applyAlignment="1">
      <alignment horizontal="center" vertical="center"/>
    </xf>
    <xf numFmtId="166" fontId="54" fillId="0" borderId="59" xfId="0" applyNumberFormat="1" applyFont="1" applyBorder="1" applyAlignment="1">
      <alignment horizontal="center" vertical="center"/>
    </xf>
    <xf numFmtId="166" fontId="54" fillId="0" borderId="58" xfId="0" applyNumberFormat="1" applyFont="1" applyBorder="1" applyAlignment="1">
      <alignment horizontal="center" vertical="center"/>
    </xf>
    <xf numFmtId="43" fontId="41" fillId="0" borderId="56" xfId="0" applyNumberFormat="1" applyFont="1" applyBorder="1" applyAlignment="1">
      <alignment horizontal="center" vertical="center"/>
    </xf>
    <xf numFmtId="43" fontId="41" fillId="0" borderId="57" xfId="0" applyNumberFormat="1" applyFont="1" applyBorder="1" applyAlignment="1">
      <alignment horizontal="center" vertical="center"/>
    </xf>
    <xf numFmtId="0" fontId="56" fillId="6" borderId="23" xfId="0" applyFont="1" applyFill="1" applyBorder="1" applyAlignment="1">
      <alignment horizontal="center" vertical="center"/>
    </xf>
    <xf numFmtId="0" fontId="56" fillId="6" borderId="58" xfId="0" applyFont="1" applyFill="1" applyBorder="1" applyAlignment="1">
      <alignment horizontal="center" vertical="center"/>
    </xf>
    <xf numFmtId="43" fontId="41" fillId="0" borderId="65" xfId="0" applyNumberFormat="1" applyFont="1" applyBorder="1" applyAlignment="1">
      <alignment horizontal="center" vertical="center"/>
    </xf>
    <xf numFmtId="0" fontId="56" fillId="6" borderId="66" xfId="0" applyFont="1" applyFill="1" applyBorder="1" applyAlignment="1">
      <alignment horizontal="center" vertical="center"/>
    </xf>
    <xf numFmtId="43" fontId="41" fillId="0" borderId="27" xfId="0" applyNumberFormat="1" applyFont="1" applyBorder="1" applyAlignment="1">
      <alignment horizontal="center" vertical="center"/>
    </xf>
    <xf numFmtId="43" fontId="41" fillId="0" borderId="68" xfId="0" applyNumberFormat="1" applyFont="1" applyBorder="1" applyAlignment="1">
      <alignment horizontal="center" vertical="center"/>
    </xf>
    <xf numFmtId="0" fontId="56" fillId="6" borderId="20" xfId="0" applyFont="1" applyFill="1" applyBorder="1" applyAlignment="1">
      <alignment horizontal="center" vertical="center"/>
    </xf>
    <xf numFmtId="0" fontId="55" fillId="6" borderId="67" xfId="0" applyFont="1" applyFill="1" applyBorder="1" applyAlignment="1">
      <alignment horizontal="center" vertical="center"/>
    </xf>
    <xf numFmtId="0" fontId="41" fillId="0" borderId="23" xfId="0" applyFont="1" applyBorder="1" applyAlignment="1">
      <alignment horizontal="center" vertical="center" wrapText="1"/>
    </xf>
    <xf numFmtId="0" fontId="41" fillId="0" borderId="59" xfId="0" applyFont="1" applyBorder="1" applyAlignment="1">
      <alignment horizontal="center" vertical="center" wrapText="1"/>
    </xf>
    <xf numFmtId="0" fontId="41" fillId="0" borderId="58" xfId="0" applyFont="1" applyBorder="1" applyAlignment="1">
      <alignment horizontal="center" vertical="center" wrapText="1"/>
    </xf>
    <xf numFmtId="0" fontId="46" fillId="7" borderId="12" xfId="0" applyFont="1" applyFill="1" applyBorder="1" applyAlignment="1">
      <alignment horizontal="right" vertical="center" wrapText="1" indent="1"/>
    </xf>
    <xf numFmtId="0" fontId="46" fillId="7" borderId="13" xfId="0" applyFont="1" applyFill="1" applyBorder="1" applyAlignment="1">
      <alignment horizontal="right" vertical="center" wrapText="1" indent="1"/>
    </xf>
    <xf numFmtId="0" fontId="46" fillId="7" borderId="17" xfId="0" applyFont="1" applyFill="1" applyBorder="1" applyAlignment="1">
      <alignment horizontal="right" vertical="center" wrapText="1" indent="1"/>
    </xf>
    <xf numFmtId="0" fontId="46" fillId="7" borderId="18" xfId="0" applyFont="1" applyFill="1" applyBorder="1" applyAlignment="1">
      <alignment horizontal="right" vertical="center" wrapText="1" indent="1"/>
    </xf>
    <xf numFmtId="0" fontId="46" fillId="7" borderId="52" xfId="0" applyFont="1" applyFill="1" applyBorder="1" applyAlignment="1">
      <alignment horizontal="center" vertical="top"/>
    </xf>
    <xf numFmtId="0" fontId="46" fillId="7" borderId="53" xfId="0" applyFont="1" applyFill="1" applyBorder="1" applyAlignment="1">
      <alignment horizontal="center" vertical="top"/>
    </xf>
    <xf numFmtId="0" fontId="46" fillId="7" borderId="54" xfId="0" applyFont="1" applyFill="1" applyBorder="1" applyAlignment="1">
      <alignment horizontal="center"/>
    </xf>
    <xf numFmtId="0" fontId="46" fillId="7" borderId="55" xfId="0" applyFont="1"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0" fillId="0" borderId="14" xfId="0" applyFill="1" applyBorder="1" applyAlignment="1">
      <alignment horizontal="center"/>
    </xf>
    <xf numFmtId="43" fontId="54" fillId="0" borderId="12" xfId="0" applyNumberFormat="1" applyFont="1" applyBorder="1" applyAlignment="1">
      <alignment horizontal="center"/>
    </xf>
    <xf numFmtId="43" fontId="54" fillId="0" borderId="13" xfId="0" applyNumberFormat="1" applyFont="1" applyBorder="1" applyAlignment="1">
      <alignment horizontal="center"/>
    </xf>
    <xf numFmtId="43" fontId="54" fillId="0" borderId="14" xfId="0" applyNumberFormat="1" applyFont="1" applyBorder="1" applyAlignment="1">
      <alignment horizontal="center"/>
    </xf>
    <xf numFmtId="0" fontId="11" fillId="10" borderId="32" xfId="1" applyFont="1" applyFill="1" applyBorder="1" applyAlignment="1">
      <alignment horizontal="center" vertical="center"/>
    </xf>
    <xf numFmtId="0" fontId="11" fillId="10" borderId="21" xfId="1" applyFont="1" applyFill="1" applyBorder="1" applyAlignment="1">
      <alignment horizontal="center" vertical="center"/>
    </xf>
    <xf numFmtId="0" fontId="11" fillId="10" borderId="33" xfId="1" applyFont="1" applyFill="1" applyBorder="1" applyAlignment="1">
      <alignment horizontal="center" vertical="center"/>
    </xf>
    <xf numFmtId="0" fontId="38" fillId="10" borderId="15" xfId="1" applyFont="1" applyFill="1" applyBorder="1" applyAlignment="1">
      <alignment horizontal="left" vertical="center" wrapText="1"/>
    </xf>
    <xf numFmtId="0" fontId="3" fillId="10" borderId="0" xfId="1" applyFont="1" applyFill="1" applyBorder="1" applyAlignment="1">
      <alignment horizontal="left" vertical="center" wrapText="1"/>
    </xf>
    <xf numFmtId="0" fontId="3" fillId="10" borderId="16" xfId="1" applyFont="1" applyFill="1" applyBorder="1" applyAlignment="1">
      <alignment horizontal="left" vertical="center" wrapText="1"/>
    </xf>
    <xf numFmtId="0" fontId="67" fillId="10" borderId="17" xfId="0" applyFont="1" applyFill="1" applyBorder="1" applyAlignment="1">
      <alignment horizontal="center" vertical="center"/>
    </xf>
    <xf numFmtId="0" fontId="67" fillId="10" borderId="18" xfId="0" applyFont="1" applyFill="1" applyBorder="1" applyAlignment="1">
      <alignment horizontal="center" vertical="center"/>
    </xf>
    <xf numFmtId="0" fontId="67" fillId="10" borderId="19" xfId="0" applyFont="1" applyFill="1" applyBorder="1" applyAlignment="1">
      <alignment horizontal="center" vertical="center"/>
    </xf>
    <xf numFmtId="0" fontId="40" fillId="0" borderId="110" xfId="0" applyFont="1" applyBorder="1" applyAlignment="1">
      <alignment horizontal="center" vertical="center" wrapText="1"/>
    </xf>
    <xf numFmtId="0" fontId="40" fillId="0" borderId="134" xfId="0" applyFont="1" applyBorder="1" applyAlignment="1">
      <alignment horizontal="center" vertical="center" wrapText="1"/>
    </xf>
    <xf numFmtId="0" fontId="67" fillId="9" borderId="129" xfId="0" applyFont="1" applyFill="1" applyBorder="1" applyAlignment="1" applyProtection="1">
      <alignment horizontal="left" vertical="center" wrapText="1"/>
      <protection locked="0"/>
    </xf>
    <xf numFmtId="0" fontId="67" fillId="9" borderId="130" xfId="0" applyFont="1" applyFill="1" applyBorder="1" applyAlignment="1" applyProtection="1">
      <alignment horizontal="left" vertical="center" wrapText="1"/>
      <protection locked="0"/>
    </xf>
    <xf numFmtId="0" fontId="67" fillId="9" borderId="131" xfId="0" applyFont="1" applyFill="1" applyBorder="1" applyAlignment="1" applyProtection="1">
      <alignment horizontal="left" vertical="center" wrapText="1"/>
      <protection locked="0"/>
    </xf>
    <xf numFmtId="0" fontId="40" fillId="9" borderId="129" xfId="0" applyFont="1" applyFill="1" applyBorder="1" applyAlignment="1">
      <alignment horizontal="left" vertical="center" wrapText="1"/>
    </xf>
    <xf numFmtId="0" fontId="67" fillId="9" borderId="130" xfId="0" applyFont="1" applyFill="1" applyBorder="1" applyAlignment="1">
      <alignment horizontal="left" vertical="center" wrapText="1"/>
    </xf>
    <xf numFmtId="0" fontId="67" fillId="9" borderId="131" xfId="0" applyFont="1" applyFill="1" applyBorder="1" applyAlignment="1">
      <alignment horizontal="left" vertical="center" wrapText="1"/>
    </xf>
    <xf numFmtId="10" fontId="39" fillId="0" borderId="108" xfId="0" applyNumberFormat="1" applyFont="1" applyBorder="1" applyAlignment="1">
      <alignment horizontal="center" vertical="center"/>
    </xf>
    <xf numFmtId="10" fontId="39" fillId="0" borderId="122" xfId="0" applyNumberFormat="1" applyFont="1" applyBorder="1" applyAlignment="1">
      <alignment horizontal="center" vertical="center"/>
    </xf>
    <xf numFmtId="10" fontId="39" fillId="0" borderId="123" xfId="0" applyNumberFormat="1" applyFont="1" applyBorder="1" applyAlignment="1">
      <alignment horizontal="center" vertical="center"/>
    </xf>
    <xf numFmtId="10" fontId="39" fillId="0" borderId="126" xfId="0" applyNumberFormat="1" applyFont="1" applyBorder="1" applyAlignment="1">
      <alignment horizontal="center" vertical="center"/>
    </xf>
    <xf numFmtId="0" fontId="46" fillId="10" borderId="15" xfId="0" applyFont="1" applyFill="1" applyBorder="1" applyAlignment="1">
      <alignment horizontal="left" vertical="center" wrapText="1"/>
    </xf>
    <xf numFmtId="0" fontId="41" fillId="10" borderId="0" xfId="0" applyFont="1" applyFill="1" applyBorder="1" applyAlignment="1">
      <alignment horizontal="left" vertical="center" wrapText="1"/>
    </xf>
    <xf numFmtId="0" fontId="41" fillId="10" borderId="16" xfId="0" applyFont="1" applyFill="1" applyBorder="1" applyAlignment="1">
      <alignment horizontal="left" vertical="center" wrapText="1"/>
    </xf>
    <xf numFmtId="9" fontId="40" fillId="9" borderId="129" xfId="0" quotePrefix="1" applyNumberFormat="1" applyFont="1" applyFill="1" applyBorder="1" applyAlignment="1">
      <alignment horizontal="left" vertical="center" wrapText="1"/>
    </xf>
    <xf numFmtId="9" fontId="40" fillId="9" borderId="130" xfId="0" quotePrefix="1" applyNumberFormat="1" applyFont="1" applyFill="1" applyBorder="1" applyAlignment="1">
      <alignment horizontal="left" vertical="center" wrapText="1"/>
    </xf>
    <xf numFmtId="9" fontId="40" fillId="9" borderId="131" xfId="0" quotePrefix="1" applyNumberFormat="1" applyFont="1" applyFill="1" applyBorder="1" applyAlignment="1">
      <alignment horizontal="left" vertical="center" wrapText="1"/>
    </xf>
    <xf numFmtId="0" fontId="67" fillId="6" borderId="0" xfId="0" applyFont="1" applyFill="1" applyBorder="1" applyAlignment="1">
      <alignment horizontal="center" vertical="center" wrapText="1"/>
    </xf>
    <xf numFmtId="0" fontId="67" fillId="6" borderId="16" xfId="0" applyFont="1" applyFill="1" applyBorder="1" applyAlignment="1">
      <alignment horizontal="center" vertical="center" wrapText="1"/>
    </xf>
    <xf numFmtId="9" fontId="40" fillId="5" borderId="99" xfId="0" applyNumberFormat="1" applyFont="1" applyFill="1" applyBorder="1" applyAlignment="1">
      <alignment horizontal="right" vertical="center"/>
    </xf>
    <xf numFmtId="9" fontId="40" fillId="5" borderId="111" xfId="0" applyNumberFormat="1" applyFont="1" applyFill="1" applyBorder="1" applyAlignment="1">
      <alignment horizontal="right" vertical="center"/>
    </xf>
    <xf numFmtId="0" fontId="39" fillId="0" borderId="12" xfId="0" applyFont="1" applyBorder="1" applyAlignment="1">
      <alignment horizontal="right" vertical="center"/>
    </xf>
    <xf numFmtId="0" fontId="39" fillId="0" borderId="13" xfId="0" applyFont="1" applyBorder="1" applyAlignment="1">
      <alignment horizontal="right" vertical="center"/>
    </xf>
    <xf numFmtId="9" fontId="39" fillId="0" borderId="113" xfId="0" applyNumberFormat="1" applyFont="1" applyFill="1" applyBorder="1" applyAlignment="1">
      <alignment horizontal="right" vertical="center" wrapText="1"/>
    </xf>
    <xf numFmtId="9" fontId="39" fillId="0" borderId="114" xfId="0" applyNumberFormat="1" applyFont="1" applyFill="1" applyBorder="1" applyAlignment="1">
      <alignment horizontal="right" vertical="center" wrapText="1"/>
    </xf>
    <xf numFmtId="9" fontId="62" fillId="6" borderId="125" xfId="0" applyNumberFormat="1" applyFont="1" applyFill="1" applyBorder="1" applyAlignment="1">
      <alignment horizontal="center"/>
    </xf>
    <xf numFmtId="9" fontId="62" fillId="6" borderId="108" xfId="0" applyNumberFormat="1" applyFont="1" applyFill="1" applyBorder="1" applyAlignment="1">
      <alignment horizontal="center"/>
    </xf>
    <xf numFmtId="9" fontId="40" fillId="5" borderId="17" xfId="0" applyNumberFormat="1" applyFont="1" applyFill="1" applyBorder="1" applyAlignment="1">
      <alignment horizontal="right"/>
    </xf>
    <xf numFmtId="9" fontId="40" fillId="5" borderId="135" xfId="0" applyNumberFormat="1" applyFont="1" applyFill="1" applyBorder="1" applyAlignment="1">
      <alignment horizontal="right"/>
    </xf>
    <xf numFmtId="0" fontId="43" fillId="0" borderId="7" xfId="1" applyFont="1" applyBorder="1" applyAlignment="1">
      <alignment horizontal="left" vertical="center"/>
    </xf>
    <xf numFmtId="0" fontId="43" fillId="0" borderId="85" xfId="1" applyFont="1" applyBorder="1" applyAlignment="1">
      <alignment horizontal="left" vertical="center"/>
    </xf>
    <xf numFmtId="0" fontId="41" fillId="4" borderId="74" xfId="1" applyFont="1" applyFill="1" applyBorder="1" applyAlignment="1">
      <alignment horizontal="right" vertical="center"/>
    </xf>
    <xf numFmtId="0" fontId="41" fillId="4" borderId="75" xfId="1" applyFont="1" applyFill="1" applyBorder="1" applyAlignment="1">
      <alignment horizontal="right" vertical="center"/>
    </xf>
    <xf numFmtId="0" fontId="41" fillId="4" borderId="76" xfId="1" applyFont="1" applyFill="1" applyBorder="1" applyAlignment="1">
      <alignment horizontal="right" vertical="center"/>
    </xf>
    <xf numFmtId="0" fontId="43" fillId="0" borderId="79" xfId="1" applyFont="1" applyBorder="1" applyAlignment="1">
      <alignment horizontal="left" vertical="center"/>
    </xf>
    <xf numFmtId="0" fontId="43" fillId="0" borderId="82" xfId="1" applyFont="1" applyBorder="1" applyAlignment="1">
      <alignment horizontal="left" vertical="center"/>
    </xf>
    <xf numFmtId="0" fontId="41" fillId="9" borderId="41" xfId="1" applyFont="1" applyFill="1" applyBorder="1" applyAlignment="1">
      <alignment horizontal="left" vertical="center" wrapText="1"/>
    </xf>
    <xf numFmtId="0" fontId="16" fillId="9" borderId="42" xfId="0" applyFont="1" applyFill="1" applyBorder="1" applyAlignment="1">
      <alignment horizontal="left" vertical="center"/>
    </xf>
    <xf numFmtId="0" fontId="16" fillId="9" borderId="43" xfId="0" applyFont="1" applyFill="1" applyBorder="1" applyAlignment="1">
      <alignment horizontal="left" vertical="center"/>
    </xf>
    <xf numFmtId="0" fontId="41" fillId="3" borderId="3" xfId="1" applyFont="1" applyFill="1" applyBorder="1" applyAlignment="1">
      <alignment horizontal="center" vertical="center" wrapText="1"/>
    </xf>
    <xf numFmtId="0" fontId="16" fillId="0" borderId="45" xfId="0" applyFont="1" applyBorder="1" applyAlignment="1">
      <alignment horizontal="center" vertical="center" wrapText="1"/>
    </xf>
    <xf numFmtId="0" fontId="62" fillId="0" borderId="44" xfId="1" quotePrefix="1" applyNumberFormat="1" applyFont="1" applyFill="1" applyBorder="1" applyAlignment="1">
      <alignment horizontal="center" vertical="center"/>
    </xf>
    <xf numFmtId="0" fontId="62" fillId="0" borderId="4" xfId="1" quotePrefix="1" applyNumberFormat="1" applyFont="1" applyFill="1" applyBorder="1" applyAlignment="1">
      <alignment horizontal="center" vertical="center"/>
    </xf>
    <xf numFmtId="0" fontId="62" fillId="0" borderId="5" xfId="1" quotePrefix="1" applyNumberFormat="1" applyFont="1" applyFill="1" applyBorder="1" applyAlignment="1">
      <alignment horizontal="center" vertical="center"/>
    </xf>
    <xf numFmtId="0" fontId="16" fillId="0" borderId="39" xfId="0" applyFont="1" applyBorder="1" applyAlignment="1"/>
    <xf numFmtId="0" fontId="16" fillId="0" borderId="72" xfId="0" applyFont="1" applyBorder="1" applyAlignment="1"/>
    <xf numFmtId="166" fontId="62" fillId="0" borderId="44" xfId="1" applyNumberFormat="1" applyFont="1" applyFill="1" applyBorder="1" applyAlignment="1">
      <alignment horizontal="center" vertical="center"/>
    </xf>
    <xf numFmtId="166" fontId="62" fillId="0" borderId="4" xfId="1" applyNumberFormat="1" applyFont="1" applyFill="1" applyBorder="1" applyAlignment="1">
      <alignment horizontal="center" vertical="center"/>
    </xf>
    <xf numFmtId="166" fontId="62" fillId="0" borderId="5" xfId="1" applyNumberFormat="1" applyFont="1" applyFill="1" applyBorder="1" applyAlignment="1">
      <alignment horizontal="center" vertical="center"/>
    </xf>
    <xf numFmtId="0" fontId="46" fillId="0" borderId="39" xfId="1" applyFont="1" applyBorder="1" applyAlignment="1">
      <alignment horizontal="center" vertical="center"/>
    </xf>
    <xf numFmtId="0" fontId="46" fillId="0" borderId="72" xfId="1" applyFont="1" applyBorder="1" applyAlignment="1">
      <alignment horizontal="center" vertical="center"/>
    </xf>
    <xf numFmtId="0" fontId="41" fillId="5" borderId="74" xfId="1" applyFont="1" applyFill="1" applyBorder="1" applyAlignment="1">
      <alignment horizontal="right"/>
    </xf>
    <xf numFmtId="0" fontId="41" fillId="5" borderId="75" xfId="1" applyFont="1" applyFill="1" applyBorder="1" applyAlignment="1">
      <alignment horizontal="right"/>
    </xf>
    <xf numFmtId="0" fontId="41" fillId="5" borderId="76" xfId="1" applyFont="1" applyFill="1" applyBorder="1" applyAlignment="1">
      <alignment horizontal="right"/>
    </xf>
    <xf numFmtId="0" fontId="39" fillId="0" borderId="86" xfId="0" applyFont="1" applyBorder="1" applyAlignment="1">
      <alignment horizontal="left"/>
    </xf>
    <xf numFmtId="0" fontId="39" fillId="0" borderId="87" xfId="0" applyFont="1" applyBorder="1" applyAlignment="1">
      <alignment horizontal="left"/>
    </xf>
    <xf numFmtId="0" fontId="41" fillId="9" borderId="41" xfId="1" applyFont="1" applyFill="1" applyBorder="1" applyAlignment="1">
      <alignment vertical="center" wrapText="1"/>
    </xf>
    <xf numFmtId="0" fontId="39" fillId="9" borderId="13" xfId="0" applyFont="1" applyFill="1" applyBorder="1" applyAlignment="1">
      <alignment vertical="center"/>
    </xf>
    <xf numFmtId="0" fontId="39" fillId="9" borderId="42" xfId="0" applyFont="1" applyFill="1" applyBorder="1" applyAlignment="1">
      <alignment vertical="center"/>
    </xf>
    <xf numFmtId="0" fontId="39" fillId="9" borderId="43" xfId="0" applyFont="1" applyFill="1" applyBorder="1" applyAlignment="1">
      <alignment vertical="center"/>
    </xf>
    <xf numFmtId="0" fontId="39" fillId="0" borderId="80"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19" xfId="0" applyFont="1" applyBorder="1" applyAlignment="1">
      <alignment horizontal="center" vertical="center" wrapText="1"/>
    </xf>
    <xf numFmtId="0" fontId="41" fillId="9" borderId="69" xfId="1" applyFont="1" applyFill="1" applyBorder="1" applyAlignment="1">
      <alignment vertical="center" wrapText="1"/>
    </xf>
    <xf numFmtId="0" fontId="39" fillId="9" borderId="70" xfId="0" applyFont="1" applyFill="1" applyBorder="1" applyAlignment="1">
      <alignment vertical="center"/>
    </xf>
    <xf numFmtId="0" fontId="39" fillId="9" borderId="71" xfId="0" applyFont="1" applyFill="1" applyBorder="1" applyAlignment="1">
      <alignment vertical="center"/>
    </xf>
    <xf numFmtId="0" fontId="62" fillId="6" borderId="44" xfId="1" applyFont="1" applyFill="1" applyBorder="1" applyAlignment="1">
      <alignment horizontal="center"/>
    </xf>
    <xf numFmtId="0" fontId="62" fillId="6" borderId="4" xfId="1" applyFont="1" applyFill="1" applyBorder="1" applyAlignment="1">
      <alignment horizontal="center"/>
    </xf>
    <xf numFmtId="0" fontId="62" fillId="6" borderId="5" xfId="1" applyFont="1" applyFill="1" applyBorder="1" applyAlignment="1">
      <alignment horizontal="center"/>
    </xf>
    <xf numFmtId="0" fontId="6" fillId="0" borderId="7" xfId="1" applyFont="1" applyBorder="1" applyAlignment="1">
      <alignment horizontal="center" vertical="center"/>
    </xf>
    <xf numFmtId="0" fontId="6" fillId="0" borderId="85" xfId="1" applyFont="1" applyBorder="1" applyAlignment="1">
      <alignment horizontal="center" vertical="center"/>
    </xf>
    <xf numFmtId="166" fontId="62" fillId="6" borderId="74" xfId="1" applyNumberFormat="1" applyFont="1" applyFill="1" applyBorder="1" applyAlignment="1">
      <alignment horizontal="center" vertical="center"/>
    </xf>
    <xf numFmtId="166" fontId="62" fillId="6" borderId="76" xfId="1" applyNumberFormat="1" applyFont="1" applyFill="1" applyBorder="1" applyAlignment="1">
      <alignment horizontal="center" vertical="center"/>
    </xf>
    <xf numFmtId="0" fontId="7" fillId="0" borderId="79" xfId="1" applyFont="1" applyBorder="1" applyAlignment="1">
      <alignment horizontal="left" vertical="center"/>
    </xf>
    <xf numFmtId="0" fontId="7" fillId="0" borderId="82" xfId="1" applyFont="1" applyBorder="1" applyAlignment="1">
      <alignment horizontal="left" vertical="center"/>
    </xf>
    <xf numFmtId="166" fontId="62" fillId="0" borderId="90" xfId="1" applyNumberFormat="1" applyFont="1" applyFill="1" applyBorder="1" applyAlignment="1">
      <alignment horizontal="center" vertical="center"/>
    </xf>
    <xf numFmtId="0" fontId="64" fillId="6" borderId="44" xfId="1" applyFont="1" applyFill="1" applyBorder="1" applyAlignment="1">
      <alignment horizontal="left"/>
    </xf>
    <xf numFmtId="0" fontId="64" fillId="6" borderId="4" xfId="1" applyFont="1" applyFill="1" applyBorder="1" applyAlignment="1">
      <alignment horizontal="left"/>
    </xf>
    <xf numFmtId="0" fontId="64" fillId="6" borderId="5" xfId="1" applyFont="1" applyFill="1" applyBorder="1" applyAlignment="1">
      <alignment horizontal="left"/>
    </xf>
    <xf numFmtId="0" fontId="41" fillId="0" borderId="74" xfId="1" applyFont="1" applyFill="1" applyBorder="1" applyAlignment="1">
      <alignment horizontal="right" vertical="center"/>
    </xf>
    <xf numFmtId="0" fontId="41" fillId="0" borderId="75" xfId="1" applyFont="1" applyFill="1" applyBorder="1" applyAlignment="1">
      <alignment horizontal="right" vertical="center"/>
    </xf>
    <xf numFmtId="0" fontId="41" fillId="0" borderId="76" xfId="1" applyFont="1" applyFill="1" applyBorder="1" applyAlignment="1">
      <alignment horizontal="right" vertical="center"/>
    </xf>
    <xf numFmtId="0" fontId="6" fillId="0" borderId="79" xfId="1" applyFont="1" applyBorder="1" applyAlignment="1">
      <alignment horizontal="center" vertical="center"/>
    </xf>
    <xf numFmtId="0" fontId="6" fillId="0" borderId="82" xfId="1" applyFont="1" applyBorder="1" applyAlignment="1">
      <alignment horizontal="center" vertical="center"/>
    </xf>
    <xf numFmtId="44" fontId="5" fillId="0" borderId="13" xfId="1" applyNumberFormat="1" applyFont="1" applyFill="1" applyBorder="1" applyAlignment="1">
      <alignment horizontal="center" vertical="center" wrapText="1"/>
    </xf>
    <xf numFmtId="166" fontId="41" fillId="5" borderId="92" xfId="1" applyNumberFormat="1" applyFont="1" applyFill="1" applyBorder="1" applyAlignment="1">
      <alignment horizontal="center" vertical="center"/>
    </xf>
    <xf numFmtId="166" fontId="41" fillId="5" borderId="90" xfId="1" applyNumberFormat="1" applyFont="1" applyFill="1" applyBorder="1" applyAlignment="1">
      <alignment horizontal="center" vertical="center"/>
    </xf>
    <xf numFmtId="166" fontId="41" fillId="5" borderId="91" xfId="1" applyNumberFormat="1" applyFont="1" applyFill="1" applyBorder="1" applyAlignment="1">
      <alignment horizontal="center" vertical="center"/>
    </xf>
    <xf numFmtId="0" fontId="10" fillId="0" borderId="13" xfId="1" applyFont="1" applyFill="1" applyBorder="1" applyAlignment="1">
      <alignment horizontal="center" vertical="center" wrapText="1"/>
    </xf>
    <xf numFmtId="0" fontId="46" fillId="9" borderId="41" xfId="1" applyFont="1" applyFill="1" applyBorder="1" applyAlignment="1">
      <alignment horizontal="left" vertical="center" wrapText="1"/>
    </xf>
    <xf numFmtId="0" fontId="46" fillId="9" borderId="42" xfId="1" applyFont="1" applyFill="1" applyBorder="1" applyAlignment="1">
      <alignment horizontal="left" vertical="center" wrapText="1"/>
    </xf>
    <xf numFmtId="0" fontId="46" fillId="9" borderId="43" xfId="1" applyFont="1" applyFill="1" applyBorder="1" applyAlignment="1">
      <alignment horizontal="left" vertical="center" wrapText="1"/>
    </xf>
    <xf numFmtId="0" fontId="41" fillId="0" borderId="3" xfId="1" applyFont="1" applyBorder="1" applyAlignment="1">
      <alignment horizontal="center" vertical="center" wrapText="1"/>
    </xf>
    <xf numFmtId="0" fontId="41" fillId="0" borderId="45" xfId="1" applyFont="1" applyBorder="1" applyAlignment="1">
      <alignment horizontal="center" vertical="center" wrapText="1"/>
    </xf>
    <xf numFmtId="0" fontId="13" fillId="0" borderId="79" xfId="1" applyFont="1" applyBorder="1" applyAlignment="1">
      <alignment horizontal="left" wrapText="1"/>
    </xf>
    <xf numFmtId="0" fontId="13" fillId="0" borderId="82" xfId="1" applyFont="1" applyBorder="1" applyAlignment="1">
      <alignment horizontal="left" wrapText="1"/>
    </xf>
    <xf numFmtId="0" fontId="5" fillId="0" borderId="42" xfId="1" applyFont="1" applyFill="1" applyBorder="1" applyAlignment="1">
      <alignment horizontal="center"/>
    </xf>
    <xf numFmtId="0" fontId="10" fillId="0" borderId="90" xfId="1" applyFont="1" applyFill="1" applyBorder="1" applyAlignment="1">
      <alignment horizontal="center" vertical="center" wrapText="1"/>
    </xf>
    <xf numFmtId="166" fontId="62" fillId="6" borderId="90" xfId="1" applyNumberFormat="1" applyFont="1" applyFill="1" applyBorder="1" applyAlignment="1">
      <alignment horizontal="center" vertical="center"/>
    </xf>
    <xf numFmtId="166" fontId="62" fillId="6" borderId="143" xfId="1" applyNumberFormat="1" applyFont="1" applyFill="1" applyBorder="1" applyAlignment="1">
      <alignment horizontal="center" vertical="center"/>
    </xf>
    <xf numFmtId="10" fontId="30" fillId="5" borderId="90" xfId="1" applyNumberFormat="1" applyFont="1" applyFill="1" applyBorder="1" applyAlignment="1">
      <alignment horizontal="center" vertical="center"/>
    </xf>
    <xf numFmtId="10" fontId="30" fillId="5" borderId="143" xfId="1" applyNumberFormat="1" applyFont="1" applyFill="1" applyBorder="1" applyAlignment="1">
      <alignment horizontal="center" vertical="center"/>
    </xf>
    <xf numFmtId="166" fontId="30" fillId="5" borderId="90" xfId="1" applyNumberFormat="1" applyFont="1" applyFill="1" applyBorder="1" applyAlignment="1">
      <alignment horizontal="center" vertical="center"/>
    </xf>
    <xf numFmtId="166" fontId="30" fillId="5" borderId="143" xfId="1" applyNumberFormat="1" applyFont="1" applyFill="1" applyBorder="1" applyAlignment="1">
      <alignment horizontal="center" vertical="center"/>
    </xf>
    <xf numFmtId="0" fontId="41" fillId="0" borderId="3" xfId="1" applyFont="1" applyFill="1" applyBorder="1" applyAlignment="1">
      <alignment horizontal="center" vertical="center" wrapText="1"/>
    </xf>
    <xf numFmtId="0" fontId="41" fillId="0" borderId="45" xfId="1" applyFont="1" applyFill="1" applyBorder="1" applyAlignment="1">
      <alignment horizontal="center" vertical="center" wrapText="1"/>
    </xf>
    <xf numFmtId="9" fontId="4" fillId="0" borderId="3" xfId="1" applyNumberFormat="1" applyFont="1" applyFill="1" applyBorder="1" applyAlignment="1">
      <alignment horizontal="left" vertical="center" wrapText="1"/>
    </xf>
    <xf numFmtId="9" fontId="4" fillId="0" borderId="45" xfId="1" applyNumberFormat="1" applyFont="1" applyFill="1" applyBorder="1" applyAlignment="1">
      <alignment horizontal="left" vertical="center" wrapText="1"/>
    </xf>
    <xf numFmtId="9" fontId="4" fillId="0" borderId="79" xfId="1" applyNumberFormat="1" applyFont="1" applyFill="1" applyBorder="1" applyAlignment="1">
      <alignment horizontal="left" vertical="center" wrapText="1"/>
    </xf>
    <xf numFmtId="9" fontId="4" fillId="0" borderId="82" xfId="1" applyNumberFormat="1" applyFont="1" applyFill="1" applyBorder="1" applyAlignment="1">
      <alignment horizontal="left" vertical="center" wrapText="1"/>
    </xf>
    <xf numFmtId="0" fontId="41" fillId="9" borderId="12" xfId="1" applyFont="1" applyFill="1" applyBorder="1" applyAlignment="1">
      <alignment horizontal="center" vertical="center" wrapText="1"/>
    </xf>
    <xf numFmtId="0" fontId="28" fillId="9" borderId="13" xfId="1" applyFont="1" applyFill="1" applyBorder="1" applyAlignment="1">
      <alignment horizontal="center" vertical="center" wrapText="1"/>
    </xf>
    <xf numFmtId="0" fontId="28" fillId="9" borderId="14" xfId="1" applyFont="1" applyFill="1" applyBorder="1" applyAlignment="1">
      <alignment horizontal="center" vertical="center" wrapText="1"/>
    </xf>
    <xf numFmtId="0" fontId="68" fillId="6" borderId="107" xfId="1" applyFont="1" applyFill="1" applyBorder="1" applyAlignment="1">
      <alignment horizontal="center" vertical="center" wrapText="1"/>
    </xf>
    <xf numFmtId="0" fontId="28" fillId="6" borderId="105" xfId="1" applyFont="1" applyFill="1" applyBorder="1" applyAlignment="1">
      <alignment horizontal="center" vertical="center" wrapText="1"/>
    </xf>
    <xf numFmtId="0" fontId="28" fillId="6" borderId="106" xfId="1" applyFont="1" applyFill="1" applyBorder="1" applyAlignment="1">
      <alignment horizontal="center" vertical="center" wrapText="1"/>
    </xf>
    <xf numFmtId="0" fontId="69" fillId="0" borderId="99" xfId="0" applyFont="1" applyBorder="1" applyAlignment="1">
      <alignment horizontal="right" vertical="center"/>
    </xf>
    <xf numFmtId="0" fontId="69" fillId="0" borderId="100" xfId="0" applyFont="1" applyBorder="1" applyAlignment="1">
      <alignment horizontal="right" vertical="center"/>
    </xf>
    <xf numFmtId="0" fontId="69" fillId="0" borderId="101" xfId="0" applyFont="1" applyBorder="1" applyAlignment="1">
      <alignment horizontal="right"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28" fillId="9" borderId="42" xfId="1" applyFont="1" applyFill="1" applyBorder="1" applyAlignment="1">
      <alignment horizontal="left" vertical="center" wrapText="1"/>
    </xf>
    <xf numFmtId="0" fontId="28" fillId="9" borderId="43" xfId="1" applyFont="1" applyFill="1" applyBorder="1" applyAlignment="1">
      <alignment horizontal="left" vertical="center" wrapText="1"/>
    </xf>
    <xf numFmtId="0" fontId="28" fillId="0" borderId="44" xfId="1" applyFont="1" applyBorder="1" applyAlignment="1">
      <alignment vertical="center"/>
    </xf>
    <xf numFmtId="0" fontId="28" fillId="0" borderId="4" xfId="1" applyFont="1" applyBorder="1" applyAlignment="1">
      <alignment vertical="center"/>
    </xf>
    <xf numFmtId="0" fontId="28" fillId="0" borderId="5" xfId="1" applyFont="1" applyBorder="1" applyAlignment="1">
      <alignment vertical="center"/>
    </xf>
    <xf numFmtId="0" fontId="30" fillId="0" borderId="74" xfId="1" applyFont="1" applyBorder="1" applyAlignment="1">
      <alignment horizontal="right" vertical="center"/>
    </xf>
    <xf numFmtId="0" fontId="30" fillId="0" borderId="75" xfId="1" applyFont="1" applyBorder="1" applyAlignment="1">
      <alignment horizontal="right" vertical="center"/>
    </xf>
    <xf numFmtId="0" fontId="30" fillId="0" borderId="76" xfId="1" applyFont="1" applyBorder="1" applyAlignment="1">
      <alignment horizontal="right" vertical="center"/>
    </xf>
    <xf numFmtId="0" fontId="4" fillId="0" borderId="79" xfId="1" applyFont="1" applyBorder="1" applyAlignment="1">
      <alignment horizontal="left" vertical="center" wrapText="1"/>
    </xf>
    <xf numFmtId="0" fontId="4" fillId="0" borderId="82" xfId="1" applyFont="1" applyBorder="1" applyAlignment="1">
      <alignment horizontal="left" vertical="center" wrapText="1"/>
    </xf>
    <xf numFmtId="0" fontId="17" fillId="0" borderId="0" xfId="1" applyFont="1" applyFill="1" applyBorder="1" applyAlignment="1">
      <alignment horizontal="center" vertical="center"/>
    </xf>
    <xf numFmtId="0" fontId="4" fillId="0" borderId="0" xfId="1" applyFont="1" applyFill="1" applyBorder="1" applyAlignment="1">
      <alignment horizontal="center"/>
    </xf>
    <xf numFmtId="0" fontId="46" fillId="0" borderId="104" xfId="1" applyFont="1" applyFill="1" applyBorder="1" applyAlignment="1">
      <alignment horizontal="right" vertical="center" wrapText="1"/>
    </xf>
    <xf numFmtId="0" fontId="46" fillId="0" borderId="105" xfId="1" applyFont="1" applyFill="1" applyBorder="1" applyAlignment="1">
      <alignment horizontal="right" vertical="center" wrapText="1"/>
    </xf>
    <xf numFmtId="0" fontId="46" fillId="0" borderId="142" xfId="1" applyFont="1" applyFill="1" applyBorder="1" applyAlignment="1">
      <alignment horizontal="right" vertical="center" wrapText="1"/>
    </xf>
    <xf numFmtId="0" fontId="39" fillId="0" borderId="99" xfId="0" applyFont="1" applyBorder="1" applyAlignment="1">
      <alignment horizontal="right"/>
    </xf>
    <xf numFmtId="0" fontId="39" fillId="0" borderId="100" xfId="0" applyFont="1" applyBorder="1" applyAlignment="1">
      <alignment horizontal="right"/>
    </xf>
    <xf numFmtId="0" fontId="39" fillId="0" borderId="101" xfId="0" applyFont="1" applyBorder="1" applyAlignment="1">
      <alignment horizontal="right"/>
    </xf>
    <xf numFmtId="166" fontId="40" fillId="5" borderId="8" xfId="0" applyNumberFormat="1" applyFont="1" applyFill="1" applyBorder="1" applyAlignment="1">
      <alignment horizontal="center" vertical="center"/>
    </xf>
    <xf numFmtId="166" fontId="40" fillId="5" borderId="9" xfId="0" applyNumberFormat="1" applyFont="1" applyFill="1" applyBorder="1" applyAlignment="1">
      <alignment horizontal="center" vertical="center"/>
    </xf>
    <xf numFmtId="166" fontId="40" fillId="5" borderId="3" xfId="0" applyNumberFormat="1" applyFont="1" applyFill="1" applyBorder="1" applyAlignment="1">
      <alignment horizontal="center" vertical="center"/>
    </xf>
    <xf numFmtId="166" fontId="40" fillId="5" borderId="5" xfId="0" applyNumberFormat="1" applyFont="1" applyFill="1" applyBorder="1" applyAlignment="1">
      <alignment horizontal="center" vertical="center"/>
    </xf>
    <xf numFmtId="0" fontId="39" fillId="0" borderId="17" xfId="0" applyFont="1" applyBorder="1" applyAlignment="1">
      <alignment horizontal="right"/>
    </xf>
    <xf numFmtId="0" fontId="39" fillId="0" borderId="18" xfId="0" applyFont="1" applyBorder="1" applyAlignment="1">
      <alignment horizontal="right"/>
    </xf>
    <xf numFmtId="0" fontId="39" fillId="0" borderId="97" xfId="0" applyFont="1" applyBorder="1" applyAlignment="1">
      <alignment horizontal="right"/>
    </xf>
    <xf numFmtId="166" fontId="40" fillId="5" borderId="78" xfId="0" applyNumberFormat="1" applyFont="1" applyFill="1" applyBorder="1" applyAlignment="1">
      <alignment horizontal="center" vertical="center"/>
    </xf>
    <xf numFmtId="166" fontId="40" fillId="5" borderId="97" xfId="0" applyNumberFormat="1" applyFont="1" applyFill="1" applyBorder="1" applyAlignment="1">
      <alignment horizontal="center" vertical="center"/>
    </xf>
    <xf numFmtId="0" fontId="73" fillId="13" borderId="32" xfId="1" applyFont="1" applyFill="1" applyBorder="1" applyAlignment="1">
      <alignment horizontal="center" vertical="center"/>
    </xf>
    <xf numFmtId="0" fontId="73" fillId="13" borderId="21" xfId="1" applyFont="1" applyFill="1" applyBorder="1" applyAlignment="1">
      <alignment horizontal="center" vertical="center"/>
    </xf>
    <xf numFmtId="0" fontId="73" fillId="13" borderId="33" xfId="1" applyFont="1" applyFill="1" applyBorder="1" applyAlignment="1">
      <alignment horizontal="center" vertical="center"/>
    </xf>
    <xf numFmtId="0" fontId="74" fillId="13" borderId="15" xfId="1" applyFont="1" applyFill="1" applyBorder="1" applyAlignment="1">
      <alignment horizontal="left" vertical="center" wrapText="1"/>
    </xf>
    <xf numFmtId="0" fontId="77" fillId="13" borderId="0" xfId="1" applyFont="1" applyFill="1" applyBorder="1" applyAlignment="1">
      <alignment horizontal="left" vertical="center" wrapText="1"/>
    </xf>
    <xf numFmtId="0" fontId="77" fillId="13" borderId="16" xfId="1" applyFont="1" applyFill="1" applyBorder="1" applyAlignment="1">
      <alignment horizontal="left" vertical="center" wrapText="1"/>
    </xf>
    <xf numFmtId="0" fontId="67" fillId="13" borderId="17" xfId="0" applyFont="1" applyFill="1" applyBorder="1" applyAlignment="1">
      <alignment horizontal="center" vertical="center"/>
    </xf>
    <xf numFmtId="0" fontId="67" fillId="13" borderId="18" xfId="0" applyFont="1" applyFill="1" applyBorder="1" applyAlignment="1">
      <alignment horizontal="center" vertical="center"/>
    </xf>
    <xf numFmtId="0" fontId="67" fillId="13" borderId="19" xfId="0" applyFont="1" applyFill="1" applyBorder="1" applyAlignment="1">
      <alignment horizontal="center" vertical="center"/>
    </xf>
    <xf numFmtId="44" fontId="41" fillId="13" borderId="46" xfId="1" applyNumberFormat="1" applyFont="1" applyFill="1" applyBorder="1" applyAlignment="1">
      <alignment horizontal="center" vertical="center" wrapText="1"/>
    </xf>
    <xf numFmtId="164" fontId="41" fillId="13" borderId="6" xfId="1" applyNumberFormat="1" applyFont="1" applyFill="1" applyBorder="1" applyAlignment="1">
      <alignment horizontal="center" vertical="center"/>
    </xf>
    <xf numFmtId="44" fontId="41" fillId="13" borderId="6" xfId="1" applyNumberFormat="1" applyFont="1" applyFill="1" applyBorder="1" applyAlignment="1">
      <alignment horizontal="center" vertical="center" wrapText="1"/>
    </xf>
    <xf numFmtId="0" fontId="41" fillId="13" borderId="11" xfId="1" applyFont="1" applyFill="1" applyBorder="1" applyAlignment="1">
      <alignment horizontal="center" vertical="center" wrapText="1"/>
    </xf>
    <xf numFmtId="0" fontId="41" fillId="13" borderId="34" xfId="1" applyFont="1" applyFill="1" applyBorder="1" applyAlignment="1">
      <alignment horizontal="center" vertical="center" wrapText="1"/>
    </xf>
    <xf numFmtId="0" fontId="41" fillId="13" borderId="83" xfId="1" applyFont="1" applyFill="1" applyBorder="1" applyAlignment="1">
      <alignment horizontal="center" vertical="center" wrapText="1"/>
    </xf>
    <xf numFmtId="44" fontId="41" fillId="13" borderId="73" xfId="1" applyNumberFormat="1" applyFont="1" applyFill="1" applyBorder="1" applyAlignment="1">
      <alignment horizontal="center" vertical="center"/>
    </xf>
    <xf numFmtId="44" fontId="41" fillId="13" borderId="35" xfId="1" applyNumberFormat="1" applyFont="1" applyFill="1" applyBorder="1" applyAlignment="1">
      <alignment horizontal="center" vertical="center"/>
    </xf>
    <xf numFmtId="44" fontId="41" fillId="13" borderId="36" xfId="1" applyNumberFormat="1" applyFont="1" applyFill="1" applyBorder="1" applyAlignment="1">
      <alignment horizontal="center" vertical="center"/>
    </xf>
    <xf numFmtId="44" fontId="41" fillId="13" borderId="38" xfId="1" applyNumberFormat="1" applyFont="1" applyFill="1" applyBorder="1" applyAlignment="1">
      <alignment horizontal="center" vertical="center" wrapText="1"/>
    </xf>
    <xf numFmtId="0" fontId="41" fillId="13" borderId="39" xfId="1" applyFont="1" applyFill="1" applyBorder="1" applyAlignment="1">
      <alignment horizontal="center" vertical="center" wrapText="1"/>
    </xf>
    <xf numFmtId="0" fontId="41" fillId="13" borderId="72" xfId="1" applyFont="1" applyFill="1" applyBorder="1" applyAlignment="1">
      <alignment horizontal="center" vertical="center" wrapText="1"/>
    </xf>
    <xf numFmtId="0" fontId="41" fillId="13" borderId="73" xfId="1" applyFont="1" applyFill="1" applyBorder="1" applyAlignment="1">
      <alignment horizontal="center" vertical="center" wrapText="1"/>
    </xf>
    <xf numFmtId="0" fontId="41" fillId="13" borderId="36" xfId="1" applyFont="1" applyFill="1" applyBorder="1" applyAlignment="1">
      <alignment horizontal="center" vertical="center" wrapText="1"/>
    </xf>
    <xf numFmtId="44" fontId="41" fillId="13" borderId="40" xfId="1" applyNumberFormat="1" applyFont="1" applyFill="1" applyBorder="1" applyAlignment="1">
      <alignment horizontal="center" vertical="center"/>
    </xf>
    <xf numFmtId="44" fontId="41" fillId="13" borderId="36" xfId="1" applyNumberFormat="1" applyFont="1" applyFill="1" applyBorder="1" applyAlignment="1">
      <alignment horizontal="center" vertical="center" wrapText="1"/>
    </xf>
    <xf numFmtId="0" fontId="41" fillId="13" borderId="37" xfId="1" applyFont="1" applyFill="1" applyBorder="1" applyAlignment="1">
      <alignment horizontal="center" vertical="center" wrapText="1"/>
    </xf>
    <xf numFmtId="0" fontId="41" fillId="13" borderId="84" xfId="1" applyFont="1" applyFill="1" applyBorder="1" applyAlignment="1">
      <alignment horizontal="center" vertical="center" wrapText="1"/>
    </xf>
    <xf numFmtId="0" fontId="41" fillId="13" borderId="35" xfId="1" applyFont="1" applyFill="1" applyBorder="1" applyAlignment="1">
      <alignment horizontal="center" vertical="center" wrapText="1"/>
    </xf>
    <xf numFmtId="44" fontId="41" fillId="13" borderId="58" xfId="1" applyNumberFormat="1" applyFont="1" applyFill="1" applyBorder="1" applyAlignment="1">
      <alignment horizontal="center" vertical="center" wrapText="1"/>
    </xf>
    <xf numFmtId="0" fontId="15" fillId="13" borderId="89" xfId="1" applyFont="1" applyFill="1" applyBorder="1" applyAlignment="1">
      <alignment horizontal="right" vertical="center" wrapText="1"/>
    </xf>
    <xf numFmtId="0" fontId="15" fillId="13" borderId="90" xfId="1" applyFont="1" applyFill="1" applyBorder="1" applyAlignment="1">
      <alignment horizontal="right" vertical="center" wrapText="1"/>
    </xf>
    <xf numFmtId="0" fontId="15" fillId="13" borderId="93" xfId="1" applyFont="1" applyFill="1" applyBorder="1" applyAlignment="1">
      <alignment horizontal="right" vertical="center" wrapText="1"/>
    </xf>
    <xf numFmtId="0" fontId="41" fillId="13" borderId="96" xfId="1" applyFont="1" applyFill="1" applyBorder="1" applyAlignment="1">
      <alignment horizontal="right" vertical="center" wrapText="1"/>
    </xf>
    <xf numFmtId="0" fontId="41" fillId="13" borderId="90" xfId="1" applyFont="1" applyFill="1" applyBorder="1" applyAlignment="1">
      <alignment horizontal="right" vertical="center" wrapText="1"/>
    </xf>
    <xf numFmtId="0" fontId="41" fillId="13" borderId="144" xfId="1" applyFont="1" applyFill="1" applyBorder="1" applyAlignment="1">
      <alignment horizontal="right" vertical="center" wrapText="1"/>
    </xf>
    <xf numFmtId="0" fontId="10" fillId="13" borderId="89" xfId="1" applyFont="1" applyFill="1" applyBorder="1" applyAlignment="1">
      <alignment horizontal="right" vertical="center" wrapText="1"/>
    </xf>
    <xf numFmtId="0" fontId="10" fillId="13" borderId="90" xfId="1" applyFont="1" applyFill="1" applyBorder="1" applyAlignment="1">
      <alignment horizontal="right" vertical="center" wrapText="1"/>
    </xf>
    <xf numFmtId="0" fontId="10" fillId="13" borderId="93" xfId="1" applyFont="1" applyFill="1" applyBorder="1" applyAlignment="1">
      <alignment horizontal="right" vertical="center" wrapText="1"/>
    </xf>
  </cellXfs>
  <cellStyles count="5">
    <cellStyle name="Comma" xfId="4" builtinId="3"/>
    <cellStyle name="Currency 2" xfId="2"/>
    <cellStyle name="Normal" xfId="0" builtinId="0"/>
    <cellStyle name="Normal 2" xfId="1"/>
    <cellStyle name="Normal 4 2"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
  <sheetViews>
    <sheetView showGridLines="0" showRowColHeaders="0" workbookViewId="0">
      <pane ySplit="1" topLeftCell="A2" activePane="bottomLeft" state="frozen"/>
      <selection pane="bottomLeft" activeCell="B5" sqref="B5:C5"/>
    </sheetView>
  </sheetViews>
  <sheetFormatPr defaultRowHeight="69.599999999999994" customHeight="1" x14ac:dyDescent="0.2"/>
  <cols>
    <col min="1" max="1" width="5.5703125" style="96" customWidth="1"/>
    <col min="2" max="2" width="3.28515625" style="101" bestFit="1" customWidth="1"/>
    <col min="3" max="3" width="95.5703125" style="102" customWidth="1"/>
    <col min="4" max="257" width="9.140625" style="96"/>
    <col min="258" max="258" width="4.7109375" style="96" customWidth="1"/>
    <col min="259" max="259" width="109.28515625" style="96" customWidth="1"/>
    <col min="260" max="513" width="9.140625" style="96"/>
    <col min="514" max="514" width="4.7109375" style="96" customWidth="1"/>
    <col min="515" max="515" width="109.28515625" style="96" customWidth="1"/>
    <col min="516" max="769" width="9.140625" style="96"/>
    <col min="770" max="770" width="4.7109375" style="96" customWidth="1"/>
    <col min="771" max="771" width="109.28515625" style="96" customWidth="1"/>
    <col min="772" max="1025" width="9.140625" style="96"/>
    <col min="1026" max="1026" width="4.7109375" style="96" customWidth="1"/>
    <col min="1027" max="1027" width="109.28515625" style="96" customWidth="1"/>
    <col min="1028" max="1281" width="9.140625" style="96"/>
    <col min="1282" max="1282" width="4.7109375" style="96" customWidth="1"/>
    <col min="1283" max="1283" width="109.28515625" style="96" customWidth="1"/>
    <col min="1284" max="1537" width="9.140625" style="96"/>
    <col min="1538" max="1538" width="4.7109375" style="96" customWidth="1"/>
    <col min="1539" max="1539" width="109.28515625" style="96" customWidth="1"/>
    <col min="1540" max="1793" width="9.140625" style="96"/>
    <col min="1794" max="1794" width="4.7109375" style="96" customWidth="1"/>
    <col min="1795" max="1795" width="109.28515625" style="96" customWidth="1"/>
    <col min="1796" max="2049" width="9.140625" style="96"/>
    <col min="2050" max="2050" width="4.7109375" style="96" customWidth="1"/>
    <col min="2051" max="2051" width="109.28515625" style="96" customWidth="1"/>
    <col min="2052" max="2305" width="9.140625" style="96"/>
    <col min="2306" max="2306" width="4.7109375" style="96" customWidth="1"/>
    <col min="2307" max="2307" width="109.28515625" style="96" customWidth="1"/>
    <col min="2308" max="2561" width="9.140625" style="96"/>
    <col min="2562" max="2562" width="4.7109375" style="96" customWidth="1"/>
    <col min="2563" max="2563" width="109.28515625" style="96" customWidth="1"/>
    <col min="2564" max="2817" width="9.140625" style="96"/>
    <col min="2818" max="2818" width="4.7109375" style="96" customWidth="1"/>
    <col min="2819" max="2819" width="109.28515625" style="96" customWidth="1"/>
    <col min="2820" max="3073" width="9.140625" style="96"/>
    <col min="3074" max="3074" width="4.7109375" style="96" customWidth="1"/>
    <col min="3075" max="3075" width="109.28515625" style="96" customWidth="1"/>
    <col min="3076" max="3329" width="9.140625" style="96"/>
    <col min="3330" max="3330" width="4.7109375" style="96" customWidth="1"/>
    <col min="3331" max="3331" width="109.28515625" style="96" customWidth="1"/>
    <col min="3332" max="3585" width="9.140625" style="96"/>
    <col min="3586" max="3586" width="4.7109375" style="96" customWidth="1"/>
    <col min="3587" max="3587" width="109.28515625" style="96" customWidth="1"/>
    <col min="3588" max="3841" width="9.140625" style="96"/>
    <col min="3842" max="3842" width="4.7109375" style="96" customWidth="1"/>
    <col min="3843" max="3843" width="109.28515625" style="96" customWidth="1"/>
    <col min="3844" max="4097" width="9.140625" style="96"/>
    <col min="4098" max="4098" width="4.7109375" style="96" customWidth="1"/>
    <col min="4099" max="4099" width="109.28515625" style="96" customWidth="1"/>
    <col min="4100" max="4353" width="9.140625" style="96"/>
    <col min="4354" max="4354" width="4.7109375" style="96" customWidth="1"/>
    <col min="4355" max="4355" width="109.28515625" style="96" customWidth="1"/>
    <col min="4356" max="4609" width="9.140625" style="96"/>
    <col min="4610" max="4610" width="4.7109375" style="96" customWidth="1"/>
    <col min="4611" max="4611" width="109.28515625" style="96" customWidth="1"/>
    <col min="4612" max="4865" width="9.140625" style="96"/>
    <col min="4866" max="4866" width="4.7109375" style="96" customWidth="1"/>
    <col min="4867" max="4867" width="109.28515625" style="96" customWidth="1"/>
    <col min="4868" max="5121" width="9.140625" style="96"/>
    <col min="5122" max="5122" width="4.7109375" style="96" customWidth="1"/>
    <col min="5123" max="5123" width="109.28515625" style="96" customWidth="1"/>
    <col min="5124" max="5377" width="9.140625" style="96"/>
    <col min="5378" max="5378" width="4.7109375" style="96" customWidth="1"/>
    <col min="5379" max="5379" width="109.28515625" style="96" customWidth="1"/>
    <col min="5380" max="5633" width="9.140625" style="96"/>
    <col min="5634" max="5634" width="4.7109375" style="96" customWidth="1"/>
    <col min="5635" max="5635" width="109.28515625" style="96" customWidth="1"/>
    <col min="5636" max="5889" width="9.140625" style="96"/>
    <col min="5890" max="5890" width="4.7109375" style="96" customWidth="1"/>
    <col min="5891" max="5891" width="109.28515625" style="96" customWidth="1"/>
    <col min="5892" max="6145" width="9.140625" style="96"/>
    <col min="6146" max="6146" width="4.7109375" style="96" customWidth="1"/>
    <col min="6147" max="6147" width="109.28515625" style="96" customWidth="1"/>
    <col min="6148" max="6401" width="9.140625" style="96"/>
    <col min="6402" max="6402" width="4.7109375" style="96" customWidth="1"/>
    <col min="6403" max="6403" width="109.28515625" style="96" customWidth="1"/>
    <col min="6404" max="6657" width="9.140625" style="96"/>
    <col min="6658" max="6658" width="4.7109375" style="96" customWidth="1"/>
    <col min="6659" max="6659" width="109.28515625" style="96" customWidth="1"/>
    <col min="6660" max="6913" width="9.140625" style="96"/>
    <col min="6914" max="6914" width="4.7109375" style="96" customWidth="1"/>
    <col min="6915" max="6915" width="109.28515625" style="96" customWidth="1"/>
    <col min="6916" max="7169" width="9.140625" style="96"/>
    <col min="7170" max="7170" width="4.7109375" style="96" customWidth="1"/>
    <col min="7171" max="7171" width="109.28515625" style="96" customWidth="1"/>
    <col min="7172" max="7425" width="9.140625" style="96"/>
    <col min="7426" max="7426" width="4.7109375" style="96" customWidth="1"/>
    <col min="7427" max="7427" width="109.28515625" style="96" customWidth="1"/>
    <col min="7428" max="7681" width="9.140625" style="96"/>
    <col min="7682" max="7682" width="4.7109375" style="96" customWidth="1"/>
    <col min="7683" max="7683" width="109.28515625" style="96" customWidth="1"/>
    <col min="7684" max="7937" width="9.140625" style="96"/>
    <col min="7938" max="7938" width="4.7109375" style="96" customWidth="1"/>
    <col min="7939" max="7939" width="109.28515625" style="96" customWidth="1"/>
    <col min="7940" max="8193" width="9.140625" style="96"/>
    <col min="8194" max="8194" width="4.7109375" style="96" customWidth="1"/>
    <col min="8195" max="8195" width="109.28515625" style="96" customWidth="1"/>
    <col min="8196" max="8449" width="9.140625" style="96"/>
    <col min="8450" max="8450" width="4.7109375" style="96" customWidth="1"/>
    <col min="8451" max="8451" width="109.28515625" style="96" customWidth="1"/>
    <col min="8452" max="8705" width="9.140625" style="96"/>
    <col min="8706" max="8706" width="4.7109375" style="96" customWidth="1"/>
    <col min="8707" max="8707" width="109.28515625" style="96" customWidth="1"/>
    <col min="8708" max="8961" width="9.140625" style="96"/>
    <col min="8962" max="8962" width="4.7109375" style="96" customWidth="1"/>
    <col min="8963" max="8963" width="109.28515625" style="96" customWidth="1"/>
    <col min="8964" max="9217" width="9.140625" style="96"/>
    <col min="9218" max="9218" width="4.7109375" style="96" customWidth="1"/>
    <col min="9219" max="9219" width="109.28515625" style="96" customWidth="1"/>
    <col min="9220" max="9473" width="9.140625" style="96"/>
    <col min="9474" max="9474" width="4.7109375" style="96" customWidth="1"/>
    <col min="9475" max="9475" width="109.28515625" style="96" customWidth="1"/>
    <col min="9476" max="9729" width="9.140625" style="96"/>
    <col min="9730" max="9730" width="4.7109375" style="96" customWidth="1"/>
    <col min="9731" max="9731" width="109.28515625" style="96" customWidth="1"/>
    <col min="9732" max="9985" width="9.140625" style="96"/>
    <col min="9986" max="9986" width="4.7109375" style="96" customWidth="1"/>
    <col min="9987" max="9987" width="109.28515625" style="96" customWidth="1"/>
    <col min="9988" max="10241" width="9.140625" style="96"/>
    <col min="10242" max="10242" width="4.7109375" style="96" customWidth="1"/>
    <col min="10243" max="10243" width="109.28515625" style="96" customWidth="1"/>
    <col min="10244" max="10497" width="9.140625" style="96"/>
    <col min="10498" max="10498" width="4.7109375" style="96" customWidth="1"/>
    <col min="10499" max="10499" width="109.28515625" style="96" customWidth="1"/>
    <col min="10500" max="10753" width="9.140625" style="96"/>
    <col min="10754" max="10754" width="4.7109375" style="96" customWidth="1"/>
    <col min="10755" max="10755" width="109.28515625" style="96" customWidth="1"/>
    <col min="10756" max="11009" width="9.140625" style="96"/>
    <col min="11010" max="11010" width="4.7109375" style="96" customWidth="1"/>
    <col min="11011" max="11011" width="109.28515625" style="96" customWidth="1"/>
    <col min="11012" max="11265" width="9.140625" style="96"/>
    <col min="11266" max="11266" width="4.7109375" style="96" customWidth="1"/>
    <col min="11267" max="11267" width="109.28515625" style="96" customWidth="1"/>
    <col min="11268" max="11521" width="9.140625" style="96"/>
    <col min="11522" max="11522" width="4.7109375" style="96" customWidth="1"/>
    <col min="11523" max="11523" width="109.28515625" style="96" customWidth="1"/>
    <col min="11524" max="11777" width="9.140625" style="96"/>
    <col min="11778" max="11778" width="4.7109375" style="96" customWidth="1"/>
    <col min="11779" max="11779" width="109.28515625" style="96" customWidth="1"/>
    <col min="11780" max="12033" width="9.140625" style="96"/>
    <col min="12034" max="12034" width="4.7109375" style="96" customWidth="1"/>
    <col min="12035" max="12035" width="109.28515625" style="96" customWidth="1"/>
    <col min="12036" max="12289" width="9.140625" style="96"/>
    <col min="12290" max="12290" width="4.7109375" style="96" customWidth="1"/>
    <col min="12291" max="12291" width="109.28515625" style="96" customWidth="1"/>
    <col min="12292" max="12545" width="9.140625" style="96"/>
    <col min="12546" max="12546" width="4.7109375" style="96" customWidth="1"/>
    <col min="12547" max="12547" width="109.28515625" style="96" customWidth="1"/>
    <col min="12548" max="12801" width="9.140625" style="96"/>
    <col min="12802" max="12802" width="4.7109375" style="96" customWidth="1"/>
    <col min="12803" max="12803" width="109.28515625" style="96" customWidth="1"/>
    <col min="12804" max="13057" width="9.140625" style="96"/>
    <col min="13058" max="13058" width="4.7109375" style="96" customWidth="1"/>
    <col min="13059" max="13059" width="109.28515625" style="96" customWidth="1"/>
    <col min="13060" max="13313" width="9.140625" style="96"/>
    <col min="13314" max="13314" width="4.7109375" style="96" customWidth="1"/>
    <col min="13315" max="13315" width="109.28515625" style="96" customWidth="1"/>
    <col min="13316" max="13569" width="9.140625" style="96"/>
    <col min="13570" max="13570" width="4.7109375" style="96" customWidth="1"/>
    <col min="13571" max="13571" width="109.28515625" style="96" customWidth="1"/>
    <col min="13572" max="13825" width="9.140625" style="96"/>
    <col min="13826" max="13826" width="4.7109375" style="96" customWidth="1"/>
    <col min="13827" max="13827" width="109.28515625" style="96" customWidth="1"/>
    <col min="13828" max="14081" width="9.140625" style="96"/>
    <col min="14082" max="14082" width="4.7109375" style="96" customWidth="1"/>
    <col min="14083" max="14083" width="109.28515625" style="96" customWidth="1"/>
    <col min="14084" max="14337" width="9.140625" style="96"/>
    <col min="14338" max="14338" width="4.7109375" style="96" customWidth="1"/>
    <col min="14339" max="14339" width="109.28515625" style="96" customWidth="1"/>
    <col min="14340" max="14593" width="9.140625" style="96"/>
    <col min="14594" max="14594" width="4.7109375" style="96" customWidth="1"/>
    <col min="14595" max="14595" width="109.28515625" style="96" customWidth="1"/>
    <col min="14596" max="14849" width="9.140625" style="96"/>
    <col min="14850" max="14850" width="4.7109375" style="96" customWidth="1"/>
    <col min="14851" max="14851" width="109.28515625" style="96" customWidth="1"/>
    <col min="14852" max="15105" width="9.140625" style="96"/>
    <col min="15106" max="15106" width="4.7109375" style="96" customWidth="1"/>
    <col min="15107" max="15107" width="109.28515625" style="96" customWidth="1"/>
    <col min="15108" max="15361" width="9.140625" style="96"/>
    <col min="15362" max="15362" width="4.7109375" style="96" customWidth="1"/>
    <col min="15363" max="15363" width="109.28515625" style="96" customWidth="1"/>
    <col min="15364" max="15617" width="9.140625" style="96"/>
    <col min="15618" max="15618" width="4.7109375" style="96" customWidth="1"/>
    <col min="15619" max="15619" width="109.28515625" style="96" customWidth="1"/>
    <col min="15620" max="15873" width="9.140625" style="96"/>
    <col min="15874" max="15874" width="4.7109375" style="96" customWidth="1"/>
    <col min="15875" max="15875" width="109.28515625" style="96" customWidth="1"/>
    <col min="15876" max="16129" width="9.140625" style="96"/>
    <col min="16130" max="16130" width="4.7109375" style="96" customWidth="1"/>
    <col min="16131" max="16131" width="109.28515625" style="96" customWidth="1"/>
    <col min="16132" max="16384" width="9.140625" style="96"/>
  </cols>
  <sheetData>
    <row r="1" spans="2:5" ht="34.5" customHeight="1" x14ac:dyDescent="0.25">
      <c r="B1" s="277" t="s">
        <v>57</v>
      </c>
      <c r="C1" s="278"/>
    </row>
    <row r="2" spans="2:5" ht="81.75" customHeight="1" x14ac:dyDescent="0.25">
      <c r="B2" s="273" t="s">
        <v>143</v>
      </c>
      <c r="C2" s="274"/>
    </row>
    <row r="3" spans="2:5" s="97" customFormat="1" ht="27.75" customHeight="1" x14ac:dyDescent="0.3">
      <c r="B3" s="273" t="s">
        <v>58</v>
      </c>
      <c r="C3" s="274"/>
    </row>
    <row r="4" spans="2:5" s="97" customFormat="1" ht="45.75" customHeight="1" x14ac:dyDescent="0.3">
      <c r="B4" s="279" t="s">
        <v>144</v>
      </c>
      <c r="C4" s="280"/>
      <c r="E4" s="98"/>
    </row>
    <row r="5" spans="2:5" s="97" customFormat="1" ht="52.5" customHeight="1" x14ac:dyDescent="0.3">
      <c r="B5" s="275" t="s">
        <v>145</v>
      </c>
      <c r="C5" s="276"/>
    </row>
    <row r="6" spans="2:5" ht="63.75" customHeight="1" x14ac:dyDescent="0.25">
      <c r="B6" s="99">
        <v>1</v>
      </c>
      <c r="C6" s="109" t="s">
        <v>59</v>
      </c>
    </row>
    <row r="7" spans="2:5" s="97" customFormat="1" ht="65.25" customHeight="1" x14ac:dyDescent="0.3">
      <c r="B7" s="99">
        <v>2</v>
      </c>
      <c r="C7" s="109" t="s">
        <v>60</v>
      </c>
    </row>
    <row r="8" spans="2:5" s="97" customFormat="1" ht="66" customHeight="1" x14ac:dyDescent="0.3">
      <c r="B8" s="99">
        <v>3</v>
      </c>
      <c r="C8" s="110" t="s">
        <v>61</v>
      </c>
    </row>
    <row r="9" spans="2:5" s="97" customFormat="1" ht="66" customHeight="1" x14ac:dyDescent="0.3">
      <c r="B9" s="100">
        <v>4</v>
      </c>
      <c r="C9" s="110" t="s">
        <v>130</v>
      </c>
    </row>
    <row r="10" spans="2:5" s="97" customFormat="1" ht="67.5" customHeight="1" x14ac:dyDescent="0.3">
      <c r="B10" s="100">
        <v>5</v>
      </c>
      <c r="C10" s="110" t="s">
        <v>129</v>
      </c>
    </row>
    <row r="11" spans="2:5" s="97" customFormat="1" ht="61.5" customHeight="1" thickBot="1" x14ac:dyDescent="0.35">
      <c r="B11" s="208">
        <v>5</v>
      </c>
      <c r="C11" s="209" t="s">
        <v>131</v>
      </c>
    </row>
    <row r="12" spans="2:5" s="97" customFormat="1" ht="51.75" customHeight="1" x14ac:dyDescent="0.25"/>
  </sheetData>
  <sheetProtection formatColumns="0"/>
  <mergeCells count="5">
    <mergeCell ref="B2:C2"/>
    <mergeCell ref="B5:C5"/>
    <mergeCell ref="B1:C1"/>
    <mergeCell ref="B3:C3"/>
    <mergeCell ref="B4:C4"/>
  </mergeCells>
  <pageMargins left="0.7" right="0.7" top="0.75" bottom="0.75" header="0.3" footer="0.3"/>
  <pageSetup scale="90"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9"/>
  <sheetViews>
    <sheetView showGridLines="0" workbookViewId="0">
      <pane ySplit="1" topLeftCell="A9" activePane="bottomLeft" state="frozen"/>
      <selection pane="bottomLeft" activeCell="K5" sqref="K5"/>
    </sheetView>
  </sheetViews>
  <sheetFormatPr defaultRowHeight="14.25" x14ac:dyDescent="0.2"/>
  <cols>
    <col min="1" max="1" width="5.85546875" style="96" customWidth="1"/>
    <col min="2" max="2" width="14.28515625" style="96" customWidth="1"/>
    <col min="3" max="3" width="27.7109375" style="96" customWidth="1"/>
    <col min="4" max="4" width="24.85546875" style="96" customWidth="1"/>
    <col min="5" max="5" width="8.28515625" style="96" customWidth="1"/>
    <col min="6" max="6" width="7" style="96" customWidth="1"/>
    <col min="7" max="7" width="37.7109375" style="96" customWidth="1"/>
    <col min="8" max="257" width="9.140625" style="96"/>
    <col min="258" max="258" width="1.85546875" style="96" customWidth="1"/>
    <col min="259" max="259" width="27.7109375" style="96" customWidth="1"/>
    <col min="260" max="260" width="22.7109375" style="96" customWidth="1"/>
    <col min="261" max="261" width="8.28515625" style="96" customWidth="1"/>
    <col min="262" max="262" width="7" style="96" customWidth="1"/>
    <col min="263" max="263" width="37.7109375" style="96" customWidth="1"/>
    <col min="264" max="513" width="9.140625" style="96"/>
    <col min="514" max="514" width="1.85546875" style="96" customWidth="1"/>
    <col min="515" max="515" width="27.7109375" style="96" customWidth="1"/>
    <col min="516" max="516" width="22.7109375" style="96" customWidth="1"/>
    <col min="517" max="517" width="8.28515625" style="96" customWidth="1"/>
    <col min="518" max="518" width="7" style="96" customWidth="1"/>
    <col min="519" max="519" width="37.7109375" style="96" customWidth="1"/>
    <col min="520" max="769" width="9.140625" style="96"/>
    <col min="770" max="770" width="1.85546875" style="96" customWidth="1"/>
    <col min="771" max="771" width="27.7109375" style="96" customWidth="1"/>
    <col min="772" max="772" width="22.7109375" style="96" customWidth="1"/>
    <col min="773" max="773" width="8.28515625" style="96" customWidth="1"/>
    <col min="774" max="774" width="7" style="96" customWidth="1"/>
    <col min="775" max="775" width="37.7109375" style="96" customWidth="1"/>
    <col min="776" max="1025" width="9.140625" style="96"/>
    <col min="1026" max="1026" width="1.85546875" style="96" customWidth="1"/>
    <col min="1027" max="1027" width="27.7109375" style="96" customWidth="1"/>
    <col min="1028" max="1028" width="22.7109375" style="96" customWidth="1"/>
    <col min="1029" max="1029" width="8.28515625" style="96" customWidth="1"/>
    <col min="1030" max="1030" width="7" style="96" customWidth="1"/>
    <col min="1031" max="1031" width="37.7109375" style="96" customWidth="1"/>
    <col min="1032" max="1281" width="9.140625" style="96"/>
    <col min="1282" max="1282" width="1.85546875" style="96" customWidth="1"/>
    <col min="1283" max="1283" width="27.7109375" style="96" customWidth="1"/>
    <col min="1284" max="1284" width="22.7109375" style="96" customWidth="1"/>
    <col min="1285" max="1285" width="8.28515625" style="96" customWidth="1"/>
    <col min="1286" max="1286" width="7" style="96" customWidth="1"/>
    <col min="1287" max="1287" width="37.7109375" style="96" customWidth="1"/>
    <col min="1288" max="1537" width="9.140625" style="96"/>
    <col min="1538" max="1538" width="1.85546875" style="96" customWidth="1"/>
    <col min="1539" max="1539" width="27.7109375" style="96" customWidth="1"/>
    <col min="1540" max="1540" width="22.7109375" style="96" customWidth="1"/>
    <col min="1541" max="1541" width="8.28515625" style="96" customWidth="1"/>
    <col min="1542" max="1542" width="7" style="96" customWidth="1"/>
    <col min="1543" max="1543" width="37.7109375" style="96" customWidth="1"/>
    <col min="1544" max="1793" width="9.140625" style="96"/>
    <col min="1794" max="1794" width="1.85546875" style="96" customWidth="1"/>
    <col min="1795" max="1795" width="27.7109375" style="96" customWidth="1"/>
    <col min="1796" max="1796" width="22.7109375" style="96" customWidth="1"/>
    <col min="1797" max="1797" width="8.28515625" style="96" customWidth="1"/>
    <col min="1798" max="1798" width="7" style="96" customWidth="1"/>
    <col min="1799" max="1799" width="37.7109375" style="96" customWidth="1"/>
    <col min="1800" max="2049" width="9.140625" style="96"/>
    <col min="2050" max="2050" width="1.85546875" style="96" customWidth="1"/>
    <col min="2051" max="2051" width="27.7109375" style="96" customWidth="1"/>
    <col min="2052" max="2052" width="22.7109375" style="96" customWidth="1"/>
    <col min="2053" max="2053" width="8.28515625" style="96" customWidth="1"/>
    <col min="2054" max="2054" width="7" style="96" customWidth="1"/>
    <col min="2055" max="2055" width="37.7109375" style="96" customWidth="1"/>
    <col min="2056" max="2305" width="9.140625" style="96"/>
    <col min="2306" max="2306" width="1.85546875" style="96" customWidth="1"/>
    <col min="2307" max="2307" width="27.7109375" style="96" customWidth="1"/>
    <col min="2308" max="2308" width="22.7109375" style="96" customWidth="1"/>
    <col min="2309" max="2309" width="8.28515625" style="96" customWidth="1"/>
    <col min="2310" max="2310" width="7" style="96" customWidth="1"/>
    <col min="2311" max="2311" width="37.7109375" style="96" customWidth="1"/>
    <col min="2312" max="2561" width="9.140625" style="96"/>
    <col min="2562" max="2562" width="1.85546875" style="96" customWidth="1"/>
    <col min="2563" max="2563" width="27.7109375" style="96" customWidth="1"/>
    <col min="2564" max="2564" width="22.7109375" style="96" customWidth="1"/>
    <col min="2565" max="2565" width="8.28515625" style="96" customWidth="1"/>
    <col min="2566" max="2566" width="7" style="96" customWidth="1"/>
    <col min="2567" max="2567" width="37.7109375" style="96" customWidth="1"/>
    <col min="2568" max="2817" width="9.140625" style="96"/>
    <col min="2818" max="2818" width="1.85546875" style="96" customWidth="1"/>
    <col min="2819" max="2819" width="27.7109375" style="96" customWidth="1"/>
    <col min="2820" max="2820" width="22.7109375" style="96" customWidth="1"/>
    <col min="2821" max="2821" width="8.28515625" style="96" customWidth="1"/>
    <col min="2822" max="2822" width="7" style="96" customWidth="1"/>
    <col min="2823" max="2823" width="37.7109375" style="96" customWidth="1"/>
    <col min="2824" max="3073" width="9.140625" style="96"/>
    <col min="3074" max="3074" width="1.85546875" style="96" customWidth="1"/>
    <col min="3075" max="3075" width="27.7109375" style="96" customWidth="1"/>
    <col min="3076" max="3076" width="22.7109375" style="96" customWidth="1"/>
    <col min="3077" max="3077" width="8.28515625" style="96" customWidth="1"/>
    <col min="3078" max="3078" width="7" style="96" customWidth="1"/>
    <col min="3079" max="3079" width="37.7109375" style="96" customWidth="1"/>
    <col min="3080" max="3329" width="9.140625" style="96"/>
    <col min="3330" max="3330" width="1.85546875" style="96" customWidth="1"/>
    <col min="3331" max="3331" width="27.7109375" style="96" customWidth="1"/>
    <col min="3332" max="3332" width="22.7109375" style="96" customWidth="1"/>
    <col min="3333" max="3333" width="8.28515625" style="96" customWidth="1"/>
    <col min="3334" max="3334" width="7" style="96" customWidth="1"/>
    <col min="3335" max="3335" width="37.7109375" style="96" customWidth="1"/>
    <col min="3336" max="3585" width="9.140625" style="96"/>
    <col min="3586" max="3586" width="1.85546875" style="96" customWidth="1"/>
    <col min="3587" max="3587" width="27.7109375" style="96" customWidth="1"/>
    <col min="3588" max="3588" width="22.7109375" style="96" customWidth="1"/>
    <col min="3589" max="3589" width="8.28515625" style="96" customWidth="1"/>
    <col min="3590" max="3590" width="7" style="96" customWidth="1"/>
    <col min="3591" max="3591" width="37.7109375" style="96" customWidth="1"/>
    <col min="3592" max="3841" width="9.140625" style="96"/>
    <col min="3842" max="3842" width="1.85546875" style="96" customWidth="1"/>
    <col min="3843" max="3843" width="27.7109375" style="96" customWidth="1"/>
    <col min="3844" max="3844" width="22.7109375" style="96" customWidth="1"/>
    <col min="3845" max="3845" width="8.28515625" style="96" customWidth="1"/>
    <col min="3846" max="3846" width="7" style="96" customWidth="1"/>
    <col min="3847" max="3847" width="37.7109375" style="96" customWidth="1"/>
    <col min="3848" max="4097" width="9.140625" style="96"/>
    <col min="4098" max="4098" width="1.85546875" style="96" customWidth="1"/>
    <col min="4099" max="4099" width="27.7109375" style="96" customWidth="1"/>
    <col min="4100" max="4100" width="22.7109375" style="96" customWidth="1"/>
    <col min="4101" max="4101" width="8.28515625" style="96" customWidth="1"/>
    <col min="4102" max="4102" width="7" style="96" customWidth="1"/>
    <col min="4103" max="4103" width="37.7109375" style="96" customWidth="1"/>
    <col min="4104" max="4353" width="9.140625" style="96"/>
    <col min="4354" max="4354" width="1.85546875" style="96" customWidth="1"/>
    <col min="4355" max="4355" width="27.7109375" style="96" customWidth="1"/>
    <col min="4356" max="4356" width="22.7109375" style="96" customWidth="1"/>
    <col min="4357" max="4357" width="8.28515625" style="96" customWidth="1"/>
    <col min="4358" max="4358" width="7" style="96" customWidth="1"/>
    <col min="4359" max="4359" width="37.7109375" style="96" customWidth="1"/>
    <col min="4360" max="4609" width="9.140625" style="96"/>
    <col min="4610" max="4610" width="1.85546875" style="96" customWidth="1"/>
    <col min="4611" max="4611" width="27.7109375" style="96" customWidth="1"/>
    <col min="4612" max="4612" width="22.7109375" style="96" customWidth="1"/>
    <col min="4613" max="4613" width="8.28515625" style="96" customWidth="1"/>
    <col min="4614" max="4614" width="7" style="96" customWidth="1"/>
    <col min="4615" max="4615" width="37.7109375" style="96" customWidth="1"/>
    <col min="4616" max="4865" width="9.140625" style="96"/>
    <col min="4866" max="4866" width="1.85546875" style="96" customWidth="1"/>
    <col min="4867" max="4867" width="27.7109375" style="96" customWidth="1"/>
    <col min="4868" max="4868" width="22.7109375" style="96" customWidth="1"/>
    <col min="4869" max="4869" width="8.28515625" style="96" customWidth="1"/>
    <col min="4870" max="4870" width="7" style="96" customWidth="1"/>
    <col min="4871" max="4871" width="37.7109375" style="96" customWidth="1"/>
    <col min="4872" max="5121" width="9.140625" style="96"/>
    <col min="5122" max="5122" width="1.85546875" style="96" customWidth="1"/>
    <col min="5123" max="5123" width="27.7109375" style="96" customWidth="1"/>
    <col min="5124" max="5124" width="22.7109375" style="96" customWidth="1"/>
    <col min="5125" max="5125" width="8.28515625" style="96" customWidth="1"/>
    <col min="5126" max="5126" width="7" style="96" customWidth="1"/>
    <col min="5127" max="5127" width="37.7109375" style="96" customWidth="1"/>
    <col min="5128" max="5377" width="9.140625" style="96"/>
    <col min="5378" max="5378" width="1.85546875" style="96" customWidth="1"/>
    <col min="5379" max="5379" width="27.7109375" style="96" customWidth="1"/>
    <col min="5380" max="5380" width="22.7109375" style="96" customWidth="1"/>
    <col min="5381" max="5381" width="8.28515625" style="96" customWidth="1"/>
    <col min="5382" max="5382" width="7" style="96" customWidth="1"/>
    <col min="5383" max="5383" width="37.7109375" style="96" customWidth="1"/>
    <col min="5384" max="5633" width="9.140625" style="96"/>
    <col min="5634" max="5634" width="1.85546875" style="96" customWidth="1"/>
    <col min="5635" max="5635" width="27.7109375" style="96" customWidth="1"/>
    <col min="5636" max="5636" width="22.7109375" style="96" customWidth="1"/>
    <col min="5637" max="5637" width="8.28515625" style="96" customWidth="1"/>
    <col min="5638" max="5638" width="7" style="96" customWidth="1"/>
    <col min="5639" max="5639" width="37.7109375" style="96" customWidth="1"/>
    <col min="5640" max="5889" width="9.140625" style="96"/>
    <col min="5890" max="5890" width="1.85546875" style="96" customWidth="1"/>
    <col min="5891" max="5891" width="27.7109375" style="96" customWidth="1"/>
    <col min="5892" max="5892" width="22.7109375" style="96" customWidth="1"/>
    <col min="5893" max="5893" width="8.28515625" style="96" customWidth="1"/>
    <col min="5894" max="5894" width="7" style="96" customWidth="1"/>
    <col min="5895" max="5895" width="37.7109375" style="96" customWidth="1"/>
    <col min="5896" max="6145" width="9.140625" style="96"/>
    <col min="6146" max="6146" width="1.85546875" style="96" customWidth="1"/>
    <col min="6147" max="6147" width="27.7109375" style="96" customWidth="1"/>
    <col min="6148" max="6148" width="22.7109375" style="96" customWidth="1"/>
    <col min="6149" max="6149" width="8.28515625" style="96" customWidth="1"/>
    <col min="6150" max="6150" width="7" style="96" customWidth="1"/>
    <col min="6151" max="6151" width="37.7109375" style="96" customWidth="1"/>
    <col min="6152" max="6401" width="9.140625" style="96"/>
    <col min="6402" max="6402" width="1.85546875" style="96" customWidth="1"/>
    <col min="6403" max="6403" width="27.7109375" style="96" customWidth="1"/>
    <col min="6404" max="6404" width="22.7109375" style="96" customWidth="1"/>
    <col min="6405" max="6405" width="8.28515625" style="96" customWidth="1"/>
    <col min="6406" max="6406" width="7" style="96" customWidth="1"/>
    <col min="6407" max="6407" width="37.7109375" style="96" customWidth="1"/>
    <col min="6408" max="6657" width="9.140625" style="96"/>
    <col min="6658" max="6658" width="1.85546875" style="96" customWidth="1"/>
    <col min="6659" max="6659" width="27.7109375" style="96" customWidth="1"/>
    <col min="6660" max="6660" width="22.7109375" style="96" customWidth="1"/>
    <col min="6661" max="6661" width="8.28515625" style="96" customWidth="1"/>
    <col min="6662" max="6662" width="7" style="96" customWidth="1"/>
    <col min="6663" max="6663" width="37.7109375" style="96" customWidth="1"/>
    <col min="6664" max="6913" width="9.140625" style="96"/>
    <col min="6914" max="6914" width="1.85546875" style="96" customWidth="1"/>
    <col min="6915" max="6915" width="27.7109375" style="96" customWidth="1"/>
    <col min="6916" max="6916" width="22.7109375" style="96" customWidth="1"/>
    <col min="6917" max="6917" width="8.28515625" style="96" customWidth="1"/>
    <col min="6918" max="6918" width="7" style="96" customWidth="1"/>
    <col min="6919" max="6919" width="37.7109375" style="96" customWidth="1"/>
    <col min="6920" max="7169" width="9.140625" style="96"/>
    <col min="7170" max="7170" width="1.85546875" style="96" customWidth="1"/>
    <col min="7171" max="7171" width="27.7109375" style="96" customWidth="1"/>
    <col min="7172" max="7172" width="22.7109375" style="96" customWidth="1"/>
    <col min="7173" max="7173" width="8.28515625" style="96" customWidth="1"/>
    <col min="7174" max="7174" width="7" style="96" customWidth="1"/>
    <col min="7175" max="7175" width="37.7109375" style="96" customWidth="1"/>
    <col min="7176" max="7425" width="9.140625" style="96"/>
    <col min="7426" max="7426" width="1.85546875" style="96" customWidth="1"/>
    <col min="7427" max="7427" width="27.7109375" style="96" customWidth="1"/>
    <col min="7428" max="7428" width="22.7109375" style="96" customWidth="1"/>
    <col min="7429" max="7429" width="8.28515625" style="96" customWidth="1"/>
    <col min="7430" max="7430" width="7" style="96" customWidth="1"/>
    <col min="7431" max="7431" width="37.7109375" style="96" customWidth="1"/>
    <col min="7432" max="7681" width="9.140625" style="96"/>
    <col min="7682" max="7682" width="1.85546875" style="96" customWidth="1"/>
    <col min="7683" max="7683" width="27.7109375" style="96" customWidth="1"/>
    <col min="7684" max="7684" width="22.7109375" style="96" customWidth="1"/>
    <col min="7685" max="7685" width="8.28515625" style="96" customWidth="1"/>
    <col min="7686" max="7686" width="7" style="96" customWidth="1"/>
    <col min="7687" max="7687" width="37.7109375" style="96" customWidth="1"/>
    <col min="7688" max="7937" width="9.140625" style="96"/>
    <col min="7938" max="7938" width="1.85546875" style="96" customWidth="1"/>
    <col min="7939" max="7939" width="27.7109375" style="96" customWidth="1"/>
    <col min="7940" max="7940" width="22.7109375" style="96" customWidth="1"/>
    <col min="7941" max="7941" width="8.28515625" style="96" customWidth="1"/>
    <col min="7942" max="7942" width="7" style="96" customWidth="1"/>
    <col min="7943" max="7943" width="37.7109375" style="96" customWidth="1"/>
    <col min="7944" max="8193" width="9.140625" style="96"/>
    <col min="8194" max="8194" width="1.85546875" style="96" customWidth="1"/>
    <col min="8195" max="8195" width="27.7109375" style="96" customWidth="1"/>
    <col min="8196" max="8196" width="22.7109375" style="96" customWidth="1"/>
    <col min="8197" max="8197" width="8.28515625" style="96" customWidth="1"/>
    <col min="8198" max="8198" width="7" style="96" customWidth="1"/>
    <col min="8199" max="8199" width="37.7109375" style="96" customWidth="1"/>
    <col min="8200" max="8449" width="9.140625" style="96"/>
    <col min="8450" max="8450" width="1.85546875" style="96" customWidth="1"/>
    <col min="8451" max="8451" width="27.7109375" style="96" customWidth="1"/>
    <col min="8452" max="8452" width="22.7109375" style="96" customWidth="1"/>
    <col min="8453" max="8453" width="8.28515625" style="96" customWidth="1"/>
    <col min="8454" max="8454" width="7" style="96" customWidth="1"/>
    <col min="8455" max="8455" width="37.7109375" style="96" customWidth="1"/>
    <col min="8456" max="8705" width="9.140625" style="96"/>
    <col min="8706" max="8706" width="1.85546875" style="96" customWidth="1"/>
    <col min="8707" max="8707" width="27.7109375" style="96" customWidth="1"/>
    <col min="8708" max="8708" width="22.7109375" style="96" customWidth="1"/>
    <col min="8709" max="8709" width="8.28515625" style="96" customWidth="1"/>
    <col min="8710" max="8710" width="7" style="96" customWidth="1"/>
    <col min="8711" max="8711" width="37.7109375" style="96" customWidth="1"/>
    <col min="8712" max="8961" width="9.140625" style="96"/>
    <col min="8962" max="8962" width="1.85546875" style="96" customWidth="1"/>
    <col min="8963" max="8963" width="27.7109375" style="96" customWidth="1"/>
    <col min="8964" max="8964" width="22.7109375" style="96" customWidth="1"/>
    <col min="8965" max="8965" width="8.28515625" style="96" customWidth="1"/>
    <col min="8966" max="8966" width="7" style="96" customWidth="1"/>
    <col min="8967" max="8967" width="37.7109375" style="96" customWidth="1"/>
    <col min="8968" max="9217" width="9.140625" style="96"/>
    <col min="9218" max="9218" width="1.85546875" style="96" customWidth="1"/>
    <col min="9219" max="9219" width="27.7109375" style="96" customWidth="1"/>
    <col min="9220" max="9220" width="22.7109375" style="96" customWidth="1"/>
    <col min="9221" max="9221" width="8.28515625" style="96" customWidth="1"/>
    <col min="9222" max="9222" width="7" style="96" customWidth="1"/>
    <col min="9223" max="9223" width="37.7109375" style="96" customWidth="1"/>
    <col min="9224" max="9473" width="9.140625" style="96"/>
    <col min="9474" max="9474" width="1.85546875" style="96" customWidth="1"/>
    <col min="9475" max="9475" width="27.7109375" style="96" customWidth="1"/>
    <col min="9476" max="9476" width="22.7109375" style="96" customWidth="1"/>
    <col min="9477" max="9477" width="8.28515625" style="96" customWidth="1"/>
    <col min="9478" max="9478" width="7" style="96" customWidth="1"/>
    <col min="9479" max="9479" width="37.7109375" style="96" customWidth="1"/>
    <col min="9480" max="9729" width="9.140625" style="96"/>
    <col min="9730" max="9730" width="1.85546875" style="96" customWidth="1"/>
    <col min="9731" max="9731" width="27.7109375" style="96" customWidth="1"/>
    <col min="9732" max="9732" width="22.7109375" style="96" customWidth="1"/>
    <col min="9733" max="9733" width="8.28515625" style="96" customWidth="1"/>
    <col min="9734" max="9734" width="7" style="96" customWidth="1"/>
    <col min="9735" max="9735" width="37.7109375" style="96" customWidth="1"/>
    <col min="9736" max="9985" width="9.140625" style="96"/>
    <col min="9986" max="9986" width="1.85546875" style="96" customWidth="1"/>
    <col min="9987" max="9987" width="27.7109375" style="96" customWidth="1"/>
    <col min="9988" max="9988" width="22.7109375" style="96" customWidth="1"/>
    <col min="9989" max="9989" width="8.28515625" style="96" customWidth="1"/>
    <col min="9990" max="9990" width="7" style="96" customWidth="1"/>
    <col min="9991" max="9991" width="37.7109375" style="96" customWidth="1"/>
    <col min="9992" max="10241" width="9.140625" style="96"/>
    <col min="10242" max="10242" width="1.85546875" style="96" customWidth="1"/>
    <col min="10243" max="10243" width="27.7109375" style="96" customWidth="1"/>
    <col min="10244" max="10244" width="22.7109375" style="96" customWidth="1"/>
    <col min="10245" max="10245" width="8.28515625" style="96" customWidth="1"/>
    <col min="10246" max="10246" width="7" style="96" customWidth="1"/>
    <col min="10247" max="10247" width="37.7109375" style="96" customWidth="1"/>
    <col min="10248" max="10497" width="9.140625" style="96"/>
    <col min="10498" max="10498" width="1.85546875" style="96" customWidth="1"/>
    <col min="10499" max="10499" width="27.7109375" style="96" customWidth="1"/>
    <col min="10500" max="10500" width="22.7109375" style="96" customWidth="1"/>
    <col min="10501" max="10501" width="8.28515625" style="96" customWidth="1"/>
    <col min="10502" max="10502" width="7" style="96" customWidth="1"/>
    <col min="10503" max="10503" width="37.7109375" style="96" customWidth="1"/>
    <col min="10504" max="10753" width="9.140625" style="96"/>
    <col min="10754" max="10754" width="1.85546875" style="96" customWidth="1"/>
    <col min="10755" max="10755" width="27.7109375" style="96" customWidth="1"/>
    <col min="10756" max="10756" width="22.7109375" style="96" customWidth="1"/>
    <col min="10757" max="10757" width="8.28515625" style="96" customWidth="1"/>
    <col min="10758" max="10758" width="7" style="96" customWidth="1"/>
    <col min="10759" max="10759" width="37.7109375" style="96" customWidth="1"/>
    <col min="10760" max="11009" width="9.140625" style="96"/>
    <col min="11010" max="11010" width="1.85546875" style="96" customWidth="1"/>
    <col min="11011" max="11011" width="27.7109375" style="96" customWidth="1"/>
    <col min="11012" max="11012" width="22.7109375" style="96" customWidth="1"/>
    <col min="11013" max="11013" width="8.28515625" style="96" customWidth="1"/>
    <col min="11014" max="11014" width="7" style="96" customWidth="1"/>
    <col min="11015" max="11015" width="37.7109375" style="96" customWidth="1"/>
    <col min="11016" max="11265" width="9.140625" style="96"/>
    <col min="11266" max="11266" width="1.85546875" style="96" customWidth="1"/>
    <col min="11267" max="11267" width="27.7109375" style="96" customWidth="1"/>
    <col min="11268" max="11268" width="22.7109375" style="96" customWidth="1"/>
    <col min="11269" max="11269" width="8.28515625" style="96" customWidth="1"/>
    <col min="11270" max="11270" width="7" style="96" customWidth="1"/>
    <col min="11271" max="11271" width="37.7109375" style="96" customWidth="1"/>
    <col min="11272" max="11521" width="9.140625" style="96"/>
    <col min="11522" max="11522" width="1.85546875" style="96" customWidth="1"/>
    <col min="11523" max="11523" width="27.7109375" style="96" customWidth="1"/>
    <col min="11524" max="11524" width="22.7109375" style="96" customWidth="1"/>
    <col min="11525" max="11525" width="8.28515625" style="96" customWidth="1"/>
    <col min="11526" max="11526" width="7" style="96" customWidth="1"/>
    <col min="11527" max="11527" width="37.7109375" style="96" customWidth="1"/>
    <col min="11528" max="11777" width="9.140625" style="96"/>
    <col min="11778" max="11778" width="1.85546875" style="96" customWidth="1"/>
    <col min="11779" max="11779" width="27.7109375" style="96" customWidth="1"/>
    <col min="11780" max="11780" width="22.7109375" style="96" customWidth="1"/>
    <col min="11781" max="11781" width="8.28515625" style="96" customWidth="1"/>
    <col min="11782" max="11782" width="7" style="96" customWidth="1"/>
    <col min="11783" max="11783" width="37.7109375" style="96" customWidth="1"/>
    <col min="11784" max="12033" width="9.140625" style="96"/>
    <col min="12034" max="12034" width="1.85546875" style="96" customWidth="1"/>
    <col min="12035" max="12035" width="27.7109375" style="96" customWidth="1"/>
    <col min="12036" max="12036" width="22.7109375" style="96" customWidth="1"/>
    <col min="12037" max="12037" width="8.28515625" style="96" customWidth="1"/>
    <col min="12038" max="12038" width="7" style="96" customWidth="1"/>
    <col min="12039" max="12039" width="37.7109375" style="96" customWidth="1"/>
    <col min="12040" max="12289" width="9.140625" style="96"/>
    <col min="12290" max="12290" width="1.85546875" style="96" customWidth="1"/>
    <col min="12291" max="12291" width="27.7109375" style="96" customWidth="1"/>
    <col min="12292" max="12292" width="22.7109375" style="96" customWidth="1"/>
    <col min="12293" max="12293" width="8.28515625" style="96" customWidth="1"/>
    <col min="12294" max="12294" width="7" style="96" customWidth="1"/>
    <col min="12295" max="12295" width="37.7109375" style="96" customWidth="1"/>
    <col min="12296" max="12545" width="9.140625" style="96"/>
    <col min="12546" max="12546" width="1.85546875" style="96" customWidth="1"/>
    <col min="12547" max="12547" width="27.7109375" style="96" customWidth="1"/>
    <col min="12548" max="12548" width="22.7109375" style="96" customWidth="1"/>
    <col min="12549" max="12549" width="8.28515625" style="96" customWidth="1"/>
    <col min="12550" max="12550" width="7" style="96" customWidth="1"/>
    <col min="12551" max="12551" width="37.7109375" style="96" customWidth="1"/>
    <col min="12552" max="12801" width="9.140625" style="96"/>
    <col min="12802" max="12802" width="1.85546875" style="96" customWidth="1"/>
    <col min="12803" max="12803" width="27.7109375" style="96" customWidth="1"/>
    <col min="12804" max="12804" width="22.7109375" style="96" customWidth="1"/>
    <col min="12805" max="12805" width="8.28515625" style="96" customWidth="1"/>
    <col min="12806" max="12806" width="7" style="96" customWidth="1"/>
    <col min="12807" max="12807" width="37.7109375" style="96" customWidth="1"/>
    <col min="12808" max="13057" width="9.140625" style="96"/>
    <col min="13058" max="13058" width="1.85546875" style="96" customWidth="1"/>
    <col min="13059" max="13059" width="27.7109375" style="96" customWidth="1"/>
    <col min="13060" max="13060" width="22.7109375" style="96" customWidth="1"/>
    <col min="13061" max="13061" width="8.28515625" style="96" customWidth="1"/>
    <col min="13062" max="13062" width="7" style="96" customWidth="1"/>
    <col min="13063" max="13063" width="37.7109375" style="96" customWidth="1"/>
    <col min="13064" max="13313" width="9.140625" style="96"/>
    <col min="13314" max="13314" width="1.85546875" style="96" customWidth="1"/>
    <col min="13315" max="13315" width="27.7109375" style="96" customWidth="1"/>
    <col min="13316" max="13316" width="22.7109375" style="96" customWidth="1"/>
    <col min="13317" max="13317" width="8.28515625" style="96" customWidth="1"/>
    <col min="13318" max="13318" width="7" style="96" customWidth="1"/>
    <col min="13319" max="13319" width="37.7109375" style="96" customWidth="1"/>
    <col min="13320" max="13569" width="9.140625" style="96"/>
    <col min="13570" max="13570" width="1.85546875" style="96" customWidth="1"/>
    <col min="13571" max="13571" width="27.7109375" style="96" customWidth="1"/>
    <col min="13572" max="13572" width="22.7109375" style="96" customWidth="1"/>
    <col min="13573" max="13573" width="8.28515625" style="96" customWidth="1"/>
    <col min="13574" max="13574" width="7" style="96" customWidth="1"/>
    <col min="13575" max="13575" width="37.7109375" style="96" customWidth="1"/>
    <col min="13576" max="13825" width="9.140625" style="96"/>
    <col min="13826" max="13826" width="1.85546875" style="96" customWidth="1"/>
    <col min="13827" max="13827" width="27.7109375" style="96" customWidth="1"/>
    <col min="13828" max="13828" width="22.7109375" style="96" customWidth="1"/>
    <col min="13829" max="13829" width="8.28515625" style="96" customWidth="1"/>
    <col min="13830" max="13830" width="7" style="96" customWidth="1"/>
    <col min="13831" max="13831" width="37.7109375" style="96" customWidth="1"/>
    <col min="13832" max="14081" width="9.140625" style="96"/>
    <col min="14082" max="14082" width="1.85546875" style="96" customWidth="1"/>
    <col min="14083" max="14083" width="27.7109375" style="96" customWidth="1"/>
    <col min="14084" max="14084" width="22.7109375" style="96" customWidth="1"/>
    <col min="14085" max="14085" width="8.28515625" style="96" customWidth="1"/>
    <col min="14086" max="14086" width="7" style="96" customWidth="1"/>
    <col min="14087" max="14087" width="37.7109375" style="96" customWidth="1"/>
    <col min="14088" max="14337" width="9.140625" style="96"/>
    <col min="14338" max="14338" width="1.85546875" style="96" customWidth="1"/>
    <col min="14339" max="14339" width="27.7109375" style="96" customWidth="1"/>
    <col min="14340" max="14340" width="22.7109375" style="96" customWidth="1"/>
    <col min="14341" max="14341" width="8.28515625" style="96" customWidth="1"/>
    <col min="14342" max="14342" width="7" style="96" customWidth="1"/>
    <col min="14343" max="14343" width="37.7109375" style="96" customWidth="1"/>
    <col min="14344" max="14593" width="9.140625" style="96"/>
    <col min="14594" max="14594" width="1.85546875" style="96" customWidth="1"/>
    <col min="14595" max="14595" width="27.7109375" style="96" customWidth="1"/>
    <col min="14596" max="14596" width="22.7109375" style="96" customWidth="1"/>
    <col min="14597" max="14597" width="8.28515625" style="96" customWidth="1"/>
    <col min="14598" max="14598" width="7" style="96" customWidth="1"/>
    <col min="14599" max="14599" width="37.7109375" style="96" customWidth="1"/>
    <col min="14600" max="14849" width="9.140625" style="96"/>
    <col min="14850" max="14850" width="1.85546875" style="96" customWidth="1"/>
    <col min="14851" max="14851" width="27.7109375" style="96" customWidth="1"/>
    <col min="14852" max="14852" width="22.7109375" style="96" customWidth="1"/>
    <col min="14853" max="14853" width="8.28515625" style="96" customWidth="1"/>
    <col min="14854" max="14854" width="7" style="96" customWidth="1"/>
    <col min="14855" max="14855" width="37.7109375" style="96" customWidth="1"/>
    <col min="14856" max="15105" width="9.140625" style="96"/>
    <col min="15106" max="15106" width="1.85546875" style="96" customWidth="1"/>
    <col min="15107" max="15107" width="27.7109375" style="96" customWidth="1"/>
    <col min="15108" max="15108" width="22.7109375" style="96" customWidth="1"/>
    <col min="15109" max="15109" width="8.28515625" style="96" customWidth="1"/>
    <col min="15110" max="15110" width="7" style="96" customWidth="1"/>
    <col min="15111" max="15111" width="37.7109375" style="96" customWidth="1"/>
    <col min="15112" max="15361" width="9.140625" style="96"/>
    <col min="15362" max="15362" width="1.85546875" style="96" customWidth="1"/>
    <col min="15363" max="15363" width="27.7109375" style="96" customWidth="1"/>
    <col min="15364" max="15364" width="22.7109375" style="96" customWidth="1"/>
    <col min="15365" max="15365" width="8.28515625" style="96" customWidth="1"/>
    <col min="15366" max="15366" width="7" style="96" customWidth="1"/>
    <col min="15367" max="15367" width="37.7109375" style="96" customWidth="1"/>
    <col min="15368" max="15617" width="9.140625" style="96"/>
    <col min="15618" max="15618" width="1.85546875" style="96" customWidth="1"/>
    <col min="15619" max="15619" width="27.7109375" style="96" customWidth="1"/>
    <col min="15620" max="15620" width="22.7109375" style="96" customWidth="1"/>
    <col min="15621" max="15621" width="8.28515625" style="96" customWidth="1"/>
    <col min="15622" max="15622" width="7" style="96" customWidth="1"/>
    <col min="15623" max="15623" width="37.7109375" style="96" customWidth="1"/>
    <col min="15624" max="15873" width="9.140625" style="96"/>
    <col min="15874" max="15874" width="1.85546875" style="96" customWidth="1"/>
    <col min="15875" max="15875" width="27.7109375" style="96" customWidth="1"/>
    <col min="15876" max="15876" width="22.7109375" style="96" customWidth="1"/>
    <col min="15877" max="15877" width="8.28515625" style="96" customWidth="1"/>
    <col min="15878" max="15878" width="7" style="96" customWidth="1"/>
    <col min="15879" max="15879" width="37.7109375" style="96" customWidth="1"/>
    <col min="15880" max="16129" width="9.140625" style="96"/>
    <col min="16130" max="16130" width="1.85546875" style="96" customWidth="1"/>
    <col min="16131" max="16131" width="27.7109375" style="96" customWidth="1"/>
    <col min="16132" max="16132" width="22.7109375" style="96" customWidth="1"/>
    <col min="16133" max="16133" width="8.28515625" style="96" customWidth="1"/>
    <col min="16134" max="16134" width="7" style="96" customWidth="1"/>
    <col min="16135" max="16135" width="37.7109375" style="96" customWidth="1"/>
    <col min="16136" max="16384" width="9.140625" style="96"/>
  </cols>
  <sheetData>
    <row r="1" spans="2:10" ht="31.5" customHeight="1" x14ac:dyDescent="0.25">
      <c r="B1" s="281" t="s">
        <v>104</v>
      </c>
      <c r="C1" s="282"/>
      <c r="D1" s="282"/>
      <c r="E1" s="282"/>
      <c r="F1" s="282"/>
      <c r="G1" s="283"/>
    </row>
    <row r="2" spans="2:10" s="106" customFormat="1" ht="52.5" customHeight="1" x14ac:dyDescent="0.25">
      <c r="B2" s="338" t="s">
        <v>146</v>
      </c>
      <c r="C2" s="339"/>
      <c r="D2" s="339"/>
      <c r="E2" s="339"/>
      <c r="F2" s="339"/>
      <c r="G2" s="340"/>
      <c r="H2" s="103"/>
      <c r="I2" s="104"/>
      <c r="J2" s="105"/>
    </row>
    <row r="3" spans="2:10" ht="30.75" customHeight="1" thickBot="1" x14ac:dyDescent="0.3">
      <c r="B3" s="341" t="s">
        <v>49</v>
      </c>
      <c r="C3" s="342"/>
      <c r="D3" s="342"/>
      <c r="E3" s="342"/>
      <c r="F3" s="342"/>
      <c r="G3" s="343"/>
      <c r="H3" s="107"/>
      <c r="I3" s="107"/>
      <c r="J3" s="107"/>
    </row>
    <row r="4" spans="2:10" ht="15" customHeight="1" thickBot="1" x14ac:dyDescent="0.3">
      <c r="B4" s="344"/>
      <c r="C4" s="344"/>
      <c r="D4" s="344"/>
      <c r="E4" s="344"/>
      <c r="F4" s="344"/>
      <c r="G4" s="344"/>
      <c r="H4" s="107"/>
      <c r="I4" s="107"/>
      <c r="J4" s="107"/>
    </row>
    <row r="5" spans="2:10" ht="25.5" customHeight="1" x14ac:dyDescent="0.25">
      <c r="B5" s="345" t="s">
        <v>53</v>
      </c>
      <c r="C5" s="346"/>
      <c r="D5" s="346"/>
      <c r="E5" s="346"/>
      <c r="F5" s="346"/>
      <c r="G5" s="347"/>
      <c r="H5" s="107"/>
      <c r="I5" s="107"/>
      <c r="J5" s="107"/>
    </row>
    <row r="6" spans="2:10" ht="13.9" x14ac:dyDescent="0.25">
      <c r="B6" s="206" t="s">
        <v>50</v>
      </c>
      <c r="C6" s="348"/>
      <c r="D6" s="349"/>
      <c r="E6" s="349"/>
      <c r="F6" s="349"/>
      <c r="G6" s="350"/>
      <c r="H6" s="107"/>
      <c r="I6" s="107"/>
    </row>
    <row r="7" spans="2:10" ht="13.9" x14ac:dyDescent="0.25">
      <c r="B7" s="206" t="s">
        <v>51</v>
      </c>
      <c r="C7" s="329"/>
      <c r="D7" s="330"/>
      <c r="E7" s="330"/>
      <c r="F7" s="330"/>
      <c r="G7" s="331"/>
      <c r="H7" s="107"/>
      <c r="I7" s="107"/>
    </row>
    <row r="8" spans="2:10" x14ac:dyDescent="0.2">
      <c r="B8" s="353"/>
      <c r="C8" s="332"/>
      <c r="D8" s="333"/>
      <c r="E8" s="333"/>
      <c r="F8" s="333"/>
      <c r="G8" s="334"/>
      <c r="H8" s="107"/>
      <c r="I8" s="107"/>
    </row>
    <row r="9" spans="2:10" x14ac:dyDescent="0.2">
      <c r="B9" s="354"/>
      <c r="C9" s="335"/>
      <c r="D9" s="336"/>
      <c r="E9" s="336"/>
      <c r="F9" s="336"/>
      <c r="G9" s="337"/>
    </row>
    <row r="10" spans="2:10" ht="30" customHeight="1" x14ac:dyDescent="0.25">
      <c r="B10" s="302" t="s">
        <v>62</v>
      </c>
      <c r="C10" s="303"/>
      <c r="D10" s="303"/>
      <c r="E10" s="303"/>
      <c r="F10" s="303"/>
      <c r="G10" s="304"/>
      <c r="H10" s="107"/>
      <c r="I10" s="107"/>
      <c r="J10" s="107"/>
    </row>
    <row r="11" spans="2:10" x14ac:dyDescent="0.2">
      <c r="B11" s="293"/>
      <c r="C11" s="294"/>
      <c r="D11" s="294"/>
      <c r="E11" s="294"/>
      <c r="F11" s="294"/>
      <c r="G11" s="295"/>
      <c r="H11" s="107"/>
      <c r="I11" s="107"/>
      <c r="J11" s="107"/>
    </row>
    <row r="12" spans="2:10" x14ac:dyDescent="0.2">
      <c r="B12" s="296"/>
      <c r="C12" s="297"/>
      <c r="D12" s="297"/>
      <c r="E12" s="297"/>
      <c r="F12" s="297"/>
      <c r="G12" s="298"/>
      <c r="H12" s="107"/>
      <c r="I12" s="107"/>
      <c r="J12" s="107"/>
    </row>
    <row r="13" spans="2:10" x14ac:dyDescent="0.2">
      <c r="B13" s="296"/>
      <c r="C13" s="297"/>
      <c r="D13" s="297"/>
      <c r="E13" s="297"/>
      <c r="F13" s="297"/>
      <c r="G13" s="298"/>
      <c r="H13" s="107"/>
      <c r="I13" s="107"/>
      <c r="J13" s="107"/>
    </row>
    <row r="14" spans="2:10" x14ac:dyDescent="0.2">
      <c r="B14" s="296"/>
      <c r="C14" s="297"/>
      <c r="D14" s="297"/>
      <c r="E14" s="297"/>
      <c r="F14" s="297"/>
      <c r="G14" s="298"/>
      <c r="H14" s="107"/>
      <c r="I14" s="107"/>
      <c r="J14" s="107"/>
    </row>
    <row r="15" spans="2:10" x14ac:dyDescent="0.2">
      <c r="B15" s="296"/>
      <c r="C15" s="297"/>
      <c r="D15" s="297"/>
      <c r="E15" s="297"/>
      <c r="F15" s="297"/>
      <c r="G15" s="298"/>
      <c r="H15" s="107"/>
      <c r="I15" s="107"/>
      <c r="J15" s="107"/>
    </row>
    <row r="16" spans="2:10" x14ac:dyDescent="0.2">
      <c r="B16" s="296"/>
      <c r="C16" s="297"/>
      <c r="D16" s="297"/>
      <c r="E16" s="297"/>
      <c r="F16" s="297"/>
      <c r="G16" s="298"/>
      <c r="H16" s="107"/>
      <c r="I16" s="107"/>
      <c r="J16" s="107"/>
    </row>
    <row r="17" spans="2:7" x14ac:dyDescent="0.2">
      <c r="B17" s="299"/>
      <c r="C17" s="300"/>
      <c r="D17" s="300"/>
      <c r="E17" s="300"/>
      <c r="F17" s="300"/>
      <c r="G17" s="301"/>
    </row>
    <row r="18" spans="2:7" ht="23.25" customHeight="1" x14ac:dyDescent="0.25">
      <c r="B18" s="302" t="s">
        <v>54</v>
      </c>
      <c r="C18" s="303"/>
      <c r="D18" s="303"/>
      <c r="E18" s="303"/>
      <c r="F18" s="303"/>
      <c r="G18" s="304"/>
    </row>
    <row r="19" spans="2:7" x14ac:dyDescent="0.2">
      <c r="B19" s="305"/>
      <c r="C19" s="306"/>
      <c r="D19" s="306"/>
      <c r="E19" s="306"/>
      <c r="F19" s="306"/>
      <c r="G19" s="307"/>
    </row>
    <row r="20" spans="2:7" x14ac:dyDescent="0.2">
      <c r="B20" s="308"/>
      <c r="C20" s="309"/>
      <c r="D20" s="309"/>
      <c r="E20" s="309"/>
      <c r="F20" s="309"/>
      <c r="G20" s="310"/>
    </row>
    <row r="21" spans="2:7" ht="30.75" customHeight="1" x14ac:dyDescent="0.25">
      <c r="B21" s="302" t="s">
        <v>52</v>
      </c>
      <c r="C21" s="303"/>
      <c r="D21" s="303"/>
      <c r="E21" s="303"/>
      <c r="F21" s="303"/>
      <c r="G21" s="304"/>
    </row>
    <row r="22" spans="2:7" x14ac:dyDescent="0.2">
      <c r="B22" s="311"/>
      <c r="C22" s="312"/>
      <c r="D22" s="312"/>
      <c r="E22" s="312"/>
      <c r="F22" s="312"/>
      <c r="G22" s="313"/>
    </row>
    <row r="23" spans="2:7" x14ac:dyDescent="0.2">
      <c r="B23" s="314"/>
      <c r="C23" s="315"/>
      <c r="D23" s="315"/>
      <c r="E23" s="315"/>
      <c r="F23" s="315"/>
      <c r="G23" s="316"/>
    </row>
    <row r="24" spans="2:7" x14ac:dyDescent="0.2">
      <c r="B24" s="314"/>
      <c r="C24" s="315"/>
      <c r="D24" s="315"/>
      <c r="E24" s="315"/>
      <c r="F24" s="315"/>
      <c r="G24" s="316"/>
    </row>
    <row r="25" spans="2:7" x14ac:dyDescent="0.2">
      <c r="B25" s="317"/>
      <c r="C25" s="318"/>
      <c r="D25" s="318"/>
      <c r="E25" s="318"/>
      <c r="F25" s="318"/>
      <c r="G25" s="319"/>
    </row>
    <row r="26" spans="2:7" x14ac:dyDescent="0.2">
      <c r="B26" s="290" t="s">
        <v>55</v>
      </c>
      <c r="C26" s="291"/>
      <c r="D26" s="291"/>
      <c r="E26" s="291"/>
      <c r="F26" s="291"/>
      <c r="G26" s="292"/>
    </row>
    <row r="27" spans="2:7" ht="25.5" customHeight="1" x14ac:dyDescent="0.2">
      <c r="B27" s="290"/>
      <c r="C27" s="291"/>
      <c r="D27" s="291"/>
      <c r="E27" s="291"/>
      <c r="F27" s="291"/>
      <c r="G27" s="292"/>
    </row>
    <row r="28" spans="2:7" x14ac:dyDescent="0.2">
      <c r="B28" s="320"/>
      <c r="C28" s="321"/>
      <c r="D28" s="321"/>
      <c r="E28" s="321"/>
      <c r="F28" s="321"/>
      <c r="G28" s="322"/>
    </row>
    <row r="29" spans="2:7" x14ac:dyDescent="0.2">
      <c r="B29" s="323"/>
      <c r="C29" s="324"/>
      <c r="D29" s="324"/>
      <c r="E29" s="324"/>
      <c r="F29" s="324"/>
      <c r="G29" s="325"/>
    </row>
    <row r="30" spans="2:7" x14ac:dyDescent="0.2">
      <c r="B30" s="323"/>
      <c r="C30" s="324"/>
      <c r="D30" s="324"/>
      <c r="E30" s="324"/>
      <c r="F30" s="324"/>
      <c r="G30" s="325"/>
    </row>
    <row r="31" spans="2:7" x14ac:dyDescent="0.2">
      <c r="B31" s="326"/>
      <c r="C31" s="327"/>
      <c r="D31" s="327"/>
      <c r="E31" s="327"/>
      <c r="F31" s="327"/>
      <c r="G31" s="328"/>
    </row>
    <row r="32" spans="2:7" x14ac:dyDescent="0.2">
      <c r="B32" s="290" t="s">
        <v>56</v>
      </c>
      <c r="C32" s="291"/>
      <c r="D32" s="291"/>
      <c r="E32" s="291"/>
      <c r="F32" s="291"/>
      <c r="G32" s="292"/>
    </row>
    <row r="33" spans="1:9" ht="31.5" customHeight="1" x14ac:dyDescent="0.2">
      <c r="B33" s="290"/>
      <c r="C33" s="291"/>
      <c r="D33" s="291"/>
      <c r="E33" s="291"/>
      <c r="F33" s="291"/>
      <c r="G33" s="292"/>
    </row>
    <row r="34" spans="1:9" x14ac:dyDescent="0.2">
      <c r="B34" s="320"/>
      <c r="C34" s="321"/>
      <c r="D34" s="321"/>
      <c r="E34" s="321"/>
      <c r="F34" s="321"/>
      <c r="G34" s="322"/>
    </row>
    <row r="35" spans="1:9" x14ac:dyDescent="0.2">
      <c r="B35" s="323"/>
      <c r="C35" s="324"/>
      <c r="D35" s="324"/>
      <c r="E35" s="324"/>
      <c r="F35" s="324"/>
      <c r="G35" s="325"/>
    </row>
    <row r="36" spans="1:9" x14ac:dyDescent="0.2">
      <c r="B36" s="323"/>
      <c r="C36" s="324"/>
      <c r="D36" s="324"/>
      <c r="E36" s="324"/>
      <c r="F36" s="324"/>
      <c r="G36" s="325"/>
    </row>
    <row r="37" spans="1:9" x14ac:dyDescent="0.2">
      <c r="B37" s="326"/>
      <c r="C37" s="327"/>
      <c r="D37" s="327"/>
      <c r="E37" s="327"/>
      <c r="F37" s="327"/>
      <c r="G37" s="328"/>
    </row>
    <row r="38" spans="1:9" x14ac:dyDescent="0.2">
      <c r="B38" s="290" t="s">
        <v>147</v>
      </c>
      <c r="C38" s="291"/>
      <c r="D38" s="291"/>
      <c r="E38" s="291"/>
      <c r="F38" s="291"/>
      <c r="G38" s="292"/>
    </row>
    <row r="39" spans="1:9" ht="19.5" customHeight="1" x14ac:dyDescent="0.2">
      <c r="B39" s="290"/>
      <c r="C39" s="291"/>
      <c r="D39" s="291"/>
      <c r="E39" s="291"/>
      <c r="F39" s="291"/>
      <c r="G39" s="292"/>
    </row>
    <row r="40" spans="1:9" x14ac:dyDescent="0.2">
      <c r="B40" s="359"/>
      <c r="C40" s="360"/>
      <c r="D40" s="360"/>
      <c r="E40" s="360"/>
      <c r="F40" s="360"/>
      <c r="G40" s="361"/>
    </row>
    <row r="41" spans="1:9" x14ac:dyDescent="0.2">
      <c r="B41" s="362"/>
      <c r="C41" s="363"/>
      <c r="D41" s="363"/>
      <c r="E41" s="363"/>
      <c r="F41" s="363"/>
      <c r="G41" s="364"/>
    </row>
    <row r="42" spans="1:9" ht="9" customHeight="1" x14ac:dyDescent="0.2">
      <c r="B42" s="362"/>
      <c r="C42" s="363"/>
      <c r="D42" s="363"/>
      <c r="E42" s="363"/>
      <c r="F42" s="363"/>
      <c r="G42" s="364"/>
    </row>
    <row r="43" spans="1:9" ht="13.5" hidden="1" customHeight="1" x14ac:dyDescent="0.25">
      <c r="B43" s="362"/>
      <c r="C43" s="363"/>
      <c r="D43" s="363"/>
      <c r="E43" s="363"/>
      <c r="F43" s="363"/>
      <c r="G43" s="364"/>
    </row>
    <row r="44" spans="1:9" ht="21" customHeight="1" x14ac:dyDescent="0.2">
      <c r="A44" s="124"/>
      <c r="B44" s="365"/>
      <c r="C44" s="366"/>
      <c r="D44" s="366"/>
      <c r="E44" s="366"/>
      <c r="F44" s="366"/>
      <c r="G44" s="367"/>
      <c r="H44" s="124"/>
      <c r="I44" s="205"/>
    </row>
    <row r="45" spans="1:9" ht="26.25" customHeight="1" x14ac:dyDescent="0.25">
      <c r="B45" s="368" t="s">
        <v>149</v>
      </c>
      <c r="C45" s="369"/>
      <c r="D45" s="369"/>
      <c r="E45" s="369"/>
      <c r="F45" s="369"/>
      <c r="G45" s="370"/>
    </row>
    <row r="46" spans="1:9" x14ac:dyDescent="0.2">
      <c r="B46" s="375"/>
      <c r="C46" s="376"/>
      <c r="D46" s="376"/>
      <c r="E46" s="376"/>
      <c r="F46" s="376"/>
      <c r="G46" s="377"/>
    </row>
    <row r="47" spans="1:9" x14ac:dyDescent="0.2">
      <c r="B47" s="378"/>
      <c r="C47" s="379"/>
      <c r="D47" s="379"/>
      <c r="E47" s="379"/>
      <c r="F47" s="379"/>
      <c r="G47" s="380"/>
    </row>
    <row r="48" spans="1:9" ht="1.5" customHeight="1" thickBot="1" x14ac:dyDescent="0.25">
      <c r="B48" s="378"/>
      <c r="C48" s="379"/>
      <c r="D48" s="379"/>
      <c r="E48" s="379"/>
      <c r="F48" s="379"/>
      <c r="G48" s="380"/>
    </row>
    <row r="49" spans="2:7" s="108" customFormat="1" ht="13.15" hidden="1" customHeight="1" thickBot="1" x14ac:dyDescent="0.3">
      <c r="B49" s="381"/>
      <c r="C49" s="382"/>
      <c r="D49" s="382"/>
      <c r="E49" s="382"/>
      <c r="F49" s="382"/>
      <c r="G49" s="383"/>
    </row>
    <row r="50" spans="2:7" ht="15" thickBot="1" x14ac:dyDescent="0.25">
      <c r="B50" s="384"/>
      <c r="C50" s="384"/>
      <c r="D50" s="384"/>
      <c r="E50" s="384"/>
      <c r="F50" s="384"/>
      <c r="G50" s="384"/>
    </row>
    <row r="51" spans="2:7" x14ac:dyDescent="0.2">
      <c r="B51" s="287" t="s">
        <v>64</v>
      </c>
      <c r="C51" s="288"/>
      <c r="D51" s="288"/>
      <c r="E51" s="288"/>
      <c r="F51" s="288"/>
      <c r="G51" s="289"/>
    </row>
    <row r="52" spans="2:7" x14ac:dyDescent="0.2">
      <c r="B52" s="284" t="s">
        <v>132</v>
      </c>
      <c r="C52" s="285"/>
      <c r="D52" s="285"/>
      <c r="E52" s="285"/>
      <c r="F52" s="285"/>
      <c r="G52" s="286"/>
    </row>
    <row r="53" spans="2:7" s="101" customFormat="1" ht="12.75" x14ac:dyDescent="0.2">
      <c r="B53" s="284"/>
      <c r="C53" s="285"/>
      <c r="D53" s="285"/>
      <c r="E53" s="285"/>
      <c r="F53" s="285"/>
      <c r="G53" s="286"/>
    </row>
    <row r="54" spans="2:7" ht="31.5" x14ac:dyDescent="0.2">
      <c r="B54" s="385" t="s">
        <v>105</v>
      </c>
      <c r="C54" s="386"/>
      <c r="D54" s="386"/>
      <c r="E54" s="357" t="s">
        <v>148</v>
      </c>
      <c r="F54" s="358"/>
      <c r="G54" s="207" t="s">
        <v>63</v>
      </c>
    </row>
    <row r="55" spans="2:7" x14ac:dyDescent="0.2">
      <c r="B55" s="355"/>
      <c r="C55" s="356"/>
      <c r="D55" s="352"/>
      <c r="E55" s="351"/>
      <c r="F55" s="352"/>
      <c r="G55" s="269"/>
    </row>
    <row r="56" spans="2:7" x14ac:dyDescent="0.2">
      <c r="B56" s="355"/>
      <c r="C56" s="356"/>
      <c r="D56" s="352"/>
      <c r="E56" s="351"/>
      <c r="F56" s="352"/>
      <c r="G56" s="270"/>
    </row>
    <row r="57" spans="2:7" x14ac:dyDescent="0.2">
      <c r="B57" s="355"/>
      <c r="C57" s="356"/>
      <c r="D57" s="352"/>
      <c r="E57" s="351"/>
      <c r="F57" s="352"/>
      <c r="G57" s="270"/>
    </row>
    <row r="58" spans="2:7" x14ac:dyDescent="0.2">
      <c r="B58" s="355"/>
      <c r="C58" s="356"/>
      <c r="D58" s="352"/>
      <c r="E58" s="351"/>
      <c r="F58" s="352"/>
      <c r="G58" s="270"/>
    </row>
    <row r="59" spans="2:7" x14ac:dyDescent="0.2">
      <c r="B59" s="355"/>
      <c r="C59" s="356"/>
      <c r="D59" s="352"/>
      <c r="E59" s="351"/>
      <c r="F59" s="352"/>
      <c r="G59" s="271"/>
    </row>
    <row r="60" spans="2:7" x14ac:dyDescent="0.2">
      <c r="B60" s="355"/>
      <c r="C60" s="356"/>
      <c r="D60" s="352"/>
      <c r="E60" s="351"/>
      <c r="F60" s="352"/>
      <c r="G60" s="270"/>
    </row>
    <row r="61" spans="2:7" x14ac:dyDescent="0.2">
      <c r="B61" s="355"/>
      <c r="C61" s="356"/>
      <c r="D61" s="352"/>
      <c r="E61" s="351"/>
      <c r="F61" s="352"/>
      <c r="G61" s="270"/>
    </row>
    <row r="62" spans="2:7" x14ac:dyDescent="0.2">
      <c r="B62" s="355"/>
      <c r="C62" s="356"/>
      <c r="D62" s="352"/>
      <c r="E62" s="351"/>
      <c r="F62" s="352"/>
      <c r="G62" s="270"/>
    </row>
    <row r="63" spans="2:7" x14ac:dyDescent="0.2">
      <c r="B63" s="355"/>
      <c r="C63" s="356"/>
      <c r="D63" s="352"/>
      <c r="E63" s="351"/>
      <c r="F63" s="352"/>
      <c r="G63" s="270"/>
    </row>
    <row r="64" spans="2:7" x14ac:dyDescent="0.2">
      <c r="B64" s="355"/>
      <c r="C64" s="356"/>
      <c r="D64" s="352"/>
      <c r="E64" s="351"/>
      <c r="F64" s="352"/>
      <c r="G64" s="270"/>
    </row>
    <row r="65" spans="2:7" x14ac:dyDescent="0.2">
      <c r="B65" s="355"/>
      <c r="C65" s="356"/>
      <c r="D65" s="352"/>
      <c r="E65" s="351"/>
      <c r="F65" s="352"/>
      <c r="G65" s="270"/>
    </row>
    <row r="66" spans="2:7" x14ac:dyDescent="0.2">
      <c r="B66" s="355"/>
      <c r="C66" s="356"/>
      <c r="D66" s="352"/>
      <c r="E66" s="351"/>
      <c r="F66" s="352"/>
      <c r="G66" s="270"/>
    </row>
    <row r="67" spans="2:7" x14ac:dyDescent="0.2">
      <c r="B67" s="355"/>
      <c r="C67" s="356"/>
      <c r="D67" s="352"/>
      <c r="E67" s="351"/>
      <c r="F67" s="352"/>
      <c r="G67" s="270"/>
    </row>
    <row r="68" spans="2:7" x14ac:dyDescent="0.2">
      <c r="B68" s="355"/>
      <c r="C68" s="356"/>
      <c r="D68" s="352"/>
      <c r="E68" s="351"/>
      <c r="F68" s="352"/>
      <c r="G68" s="270"/>
    </row>
    <row r="69" spans="2:7" x14ac:dyDescent="0.2">
      <c r="B69" s="355"/>
      <c r="C69" s="356"/>
      <c r="D69" s="352"/>
      <c r="E69" s="351"/>
      <c r="F69" s="352"/>
      <c r="G69" s="270"/>
    </row>
    <row r="70" spans="2:7" x14ac:dyDescent="0.2">
      <c r="B70" s="355"/>
      <c r="C70" s="356"/>
      <c r="D70" s="352"/>
      <c r="E70" s="351"/>
      <c r="F70" s="352"/>
      <c r="G70" s="270"/>
    </row>
    <row r="71" spans="2:7" x14ac:dyDescent="0.2">
      <c r="B71" s="355"/>
      <c r="C71" s="356"/>
      <c r="D71" s="352"/>
      <c r="E71" s="351"/>
      <c r="F71" s="352"/>
      <c r="G71" s="270"/>
    </row>
    <row r="72" spans="2:7" x14ac:dyDescent="0.2">
      <c r="B72" s="355"/>
      <c r="C72" s="356"/>
      <c r="D72" s="352"/>
      <c r="E72" s="351"/>
      <c r="F72" s="352"/>
      <c r="G72" s="270"/>
    </row>
    <row r="73" spans="2:7" x14ac:dyDescent="0.2">
      <c r="B73" s="355"/>
      <c r="C73" s="356"/>
      <c r="D73" s="352"/>
      <c r="E73" s="351"/>
      <c r="F73" s="352"/>
      <c r="G73" s="270"/>
    </row>
    <row r="74" spans="2:7" x14ac:dyDescent="0.2">
      <c r="B74" s="355"/>
      <c r="C74" s="356"/>
      <c r="D74" s="352"/>
      <c r="E74" s="351"/>
      <c r="F74" s="352"/>
      <c r="G74" s="270"/>
    </row>
    <row r="75" spans="2:7" x14ac:dyDescent="0.2">
      <c r="B75" s="355"/>
      <c r="C75" s="356"/>
      <c r="D75" s="352"/>
      <c r="E75" s="351"/>
      <c r="F75" s="352"/>
      <c r="G75" s="270"/>
    </row>
    <row r="76" spans="2:7" x14ac:dyDescent="0.2">
      <c r="B76" s="355"/>
      <c r="C76" s="356"/>
      <c r="D76" s="352"/>
      <c r="E76" s="351"/>
      <c r="F76" s="352"/>
      <c r="G76" s="270"/>
    </row>
    <row r="77" spans="2:7" x14ac:dyDescent="0.2">
      <c r="B77" s="355"/>
      <c r="C77" s="356"/>
      <c r="D77" s="352"/>
      <c r="E77" s="351"/>
      <c r="F77" s="352"/>
      <c r="G77" s="270"/>
    </row>
    <row r="78" spans="2:7" x14ac:dyDescent="0.2">
      <c r="B78" s="355"/>
      <c r="C78" s="356"/>
      <c r="D78" s="352"/>
      <c r="E78" s="351"/>
      <c r="F78" s="352"/>
      <c r="G78" s="270"/>
    </row>
    <row r="79" spans="2:7" ht="15" thickBot="1" x14ac:dyDescent="0.25">
      <c r="B79" s="371"/>
      <c r="C79" s="372"/>
      <c r="D79" s="373"/>
      <c r="E79" s="374"/>
      <c r="F79" s="373"/>
      <c r="G79" s="272"/>
    </row>
  </sheetData>
  <sheetProtection formatColumns="0"/>
  <mergeCells count="79">
    <mergeCell ref="B78:D78"/>
    <mergeCell ref="E78:F78"/>
    <mergeCell ref="B57:D57"/>
    <mergeCell ref="E57:F57"/>
    <mergeCell ref="B58:D58"/>
    <mergeCell ref="E58:F58"/>
    <mergeCell ref="B59:D59"/>
    <mergeCell ref="E59:F59"/>
    <mergeCell ref="B77:D77"/>
    <mergeCell ref="B68:D68"/>
    <mergeCell ref="E68:F68"/>
    <mergeCell ref="B69:D69"/>
    <mergeCell ref="E69:F69"/>
    <mergeCell ref="B76:D76"/>
    <mergeCell ref="E76:F76"/>
    <mergeCell ref="B63:D63"/>
    <mergeCell ref="B66:D66"/>
    <mergeCell ref="E66:F66"/>
    <mergeCell ref="B67:D67"/>
    <mergeCell ref="E67:F67"/>
    <mergeCell ref="B46:G49"/>
    <mergeCell ref="B50:G50"/>
    <mergeCell ref="B54:D54"/>
    <mergeCell ref="B64:D64"/>
    <mergeCell ref="E64:F64"/>
    <mergeCell ref="B56:D56"/>
    <mergeCell ref="E56:F56"/>
    <mergeCell ref="E77:F77"/>
    <mergeCell ref="B72:D72"/>
    <mergeCell ref="E72:F72"/>
    <mergeCell ref="B70:D70"/>
    <mergeCell ref="E70:F70"/>
    <mergeCell ref="B71:D71"/>
    <mergeCell ref="E71:F71"/>
    <mergeCell ref="B79:D79"/>
    <mergeCell ref="E79:F79"/>
    <mergeCell ref="B60:D60"/>
    <mergeCell ref="E60:F60"/>
    <mergeCell ref="B61:D61"/>
    <mergeCell ref="E61:F61"/>
    <mergeCell ref="B62:D62"/>
    <mergeCell ref="E62:F62"/>
    <mergeCell ref="B73:D73"/>
    <mergeCell ref="E73:F73"/>
    <mergeCell ref="B74:D74"/>
    <mergeCell ref="E74:F74"/>
    <mergeCell ref="B75:D75"/>
    <mergeCell ref="E75:F75"/>
    <mergeCell ref="B65:D65"/>
    <mergeCell ref="E65:F65"/>
    <mergeCell ref="B3:G3"/>
    <mergeCell ref="B4:G4"/>
    <mergeCell ref="B5:G5"/>
    <mergeCell ref="C6:G6"/>
    <mergeCell ref="E63:F63"/>
    <mergeCell ref="B8:B9"/>
    <mergeCell ref="B10:G10"/>
    <mergeCell ref="B34:G37"/>
    <mergeCell ref="B55:D55"/>
    <mergeCell ref="E55:F55"/>
    <mergeCell ref="E54:F54"/>
    <mergeCell ref="B40:G44"/>
    <mergeCell ref="B45:G45"/>
    <mergeCell ref="B1:G1"/>
    <mergeCell ref="B52:G53"/>
    <mergeCell ref="B51:G51"/>
    <mergeCell ref="B38:G39"/>
    <mergeCell ref="B26:G27"/>
    <mergeCell ref="B11:G17"/>
    <mergeCell ref="B32:G33"/>
    <mergeCell ref="B18:G18"/>
    <mergeCell ref="B21:G21"/>
    <mergeCell ref="B19:G20"/>
    <mergeCell ref="B22:G25"/>
    <mergeCell ref="B28:G31"/>
    <mergeCell ref="C7:G7"/>
    <mergeCell ref="C8:G8"/>
    <mergeCell ref="C9:G9"/>
    <mergeCell ref="B2:G2"/>
  </mergeCells>
  <pageMargins left="0.7" right="0.7" top="0.75" bottom="0.75" header="0.3" footer="0.3"/>
  <pageSetup scale="72"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7"/>
  <sheetViews>
    <sheetView showGridLines="0" workbookViewId="0">
      <pane ySplit="1" topLeftCell="A2" activePane="bottomLeft" state="frozen"/>
      <selection pane="bottomLeft" activeCell="N29" sqref="N29"/>
    </sheetView>
  </sheetViews>
  <sheetFormatPr defaultRowHeight="15" x14ac:dyDescent="0.25"/>
  <cols>
    <col min="1" max="1" width="5.85546875" customWidth="1"/>
    <col min="2" max="2" width="28.140625" style="127" customWidth="1"/>
    <col min="3" max="3" width="15" style="128" customWidth="1"/>
    <col min="4" max="4" width="12.85546875" style="128" customWidth="1"/>
    <col min="5" max="7" width="12.85546875" customWidth="1"/>
    <col min="8" max="8" width="13" customWidth="1"/>
    <col min="9" max="9" width="14.28515625" customWidth="1"/>
    <col min="10" max="10" width="17.140625" customWidth="1"/>
    <col min="11" max="11" width="14.42578125" customWidth="1"/>
    <col min="12" max="12" width="1.28515625" customWidth="1"/>
    <col min="13" max="13" width="2" customWidth="1"/>
    <col min="14" max="14" width="9.85546875" customWidth="1"/>
    <col min="15" max="15" width="8.85546875" customWidth="1"/>
    <col min="16" max="16" width="6.7109375" customWidth="1"/>
    <col min="17" max="17" width="26.42578125" bestFit="1" customWidth="1"/>
    <col min="18" max="18" width="7.7109375" customWidth="1"/>
    <col min="19" max="20" width="9.28515625" bestFit="1" customWidth="1"/>
    <col min="21" max="21" width="10.7109375" bestFit="1" customWidth="1"/>
    <col min="22" max="22" width="9.28515625" bestFit="1" customWidth="1"/>
    <col min="23" max="23" width="14.85546875" bestFit="1" customWidth="1"/>
    <col min="24" max="24" width="7.7109375" customWidth="1"/>
    <col min="25" max="25" width="11.28515625" customWidth="1"/>
    <col min="258" max="258" width="26.28515625" customWidth="1"/>
    <col min="259" max="259" width="18.140625" customWidth="1"/>
    <col min="260" max="261" width="8.28515625" customWidth="1"/>
    <col min="262" max="262" width="7.42578125" customWidth="1"/>
    <col min="263" max="263" width="13" customWidth="1"/>
    <col min="264" max="264" width="11.140625" customWidth="1"/>
    <col min="265" max="268" width="7.85546875" customWidth="1"/>
    <col min="269" max="269" width="10" customWidth="1"/>
    <col min="270" max="270" width="9.85546875" customWidth="1"/>
    <col min="271" max="271" width="8.85546875" customWidth="1"/>
    <col min="272" max="272" width="6.7109375" customWidth="1"/>
    <col min="514" max="514" width="26.28515625" customWidth="1"/>
    <col min="515" max="515" width="18.140625" customWidth="1"/>
    <col min="516" max="517" width="8.28515625" customWidth="1"/>
    <col min="518" max="518" width="7.42578125" customWidth="1"/>
    <col min="519" max="519" width="13" customWidth="1"/>
    <col min="520" max="520" width="11.140625" customWidth="1"/>
    <col min="521" max="524" width="7.85546875" customWidth="1"/>
    <col min="525" max="525" width="10" customWidth="1"/>
    <col min="526" max="526" width="9.85546875" customWidth="1"/>
    <col min="527" max="527" width="8.85546875" customWidth="1"/>
    <col min="528" max="528" width="6.7109375" customWidth="1"/>
    <col min="770" max="770" width="26.28515625" customWidth="1"/>
    <col min="771" max="771" width="18.140625" customWidth="1"/>
    <col min="772" max="773" width="8.28515625" customWidth="1"/>
    <col min="774" max="774" width="7.42578125" customWidth="1"/>
    <col min="775" max="775" width="13" customWidth="1"/>
    <col min="776" max="776" width="11.140625" customWidth="1"/>
    <col min="777" max="780" width="7.85546875" customWidth="1"/>
    <col min="781" max="781" width="10" customWidth="1"/>
    <col min="782" max="782" width="9.85546875" customWidth="1"/>
    <col min="783" max="783" width="8.85546875" customWidth="1"/>
    <col min="784" max="784" width="6.7109375" customWidth="1"/>
    <col min="1026" max="1026" width="26.28515625" customWidth="1"/>
    <col min="1027" max="1027" width="18.140625" customWidth="1"/>
    <col min="1028" max="1029" width="8.28515625" customWidth="1"/>
    <col min="1030" max="1030" width="7.42578125" customWidth="1"/>
    <col min="1031" max="1031" width="13" customWidth="1"/>
    <col min="1032" max="1032" width="11.140625" customWidth="1"/>
    <col min="1033" max="1036" width="7.85546875" customWidth="1"/>
    <col min="1037" max="1037" width="10" customWidth="1"/>
    <col min="1038" max="1038" width="9.85546875" customWidth="1"/>
    <col min="1039" max="1039" width="8.85546875" customWidth="1"/>
    <col min="1040" max="1040" width="6.7109375" customWidth="1"/>
    <col min="1282" max="1282" width="26.28515625" customWidth="1"/>
    <col min="1283" max="1283" width="18.140625" customWidth="1"/>
    <col min="1284" max="1285" width="8.28515625" customWidth="1"/>
    <col min="1286" max="1286" width="7.42578125" customWidth="1"/>
    <col min="1287" max="1287" width="13" customWidth="1"/>
    <col min="1288" max="1288" width="11.140625" customWidth="1"/>
    <col min="1289" max="1292" width="7.85546875" customWidth="1"/>
    <col min="1293" max="1293" width="10" customWidth="1"/>
    <col min="1294" max="1294" width="9.85546875" customWidth="1"/>
    <col min="1295" max="1295" width="8.85546875" customWidth="1"/>
    <col min="1296" max="1296" width="6.7109375" customWidth="1"/>
    <col min="1538" max="1538" width="26.28515625" customWidth="1"/>
    <col min="1539" max="1539" width="18.140625" customWidth="1"/>
    <col min="1540" max="1541" width="8.28515625" customWidth="1"/>
    <col min="1542" max="1542" width="7.42578125" customWidth="1"/>
    <col min="1543" max="1543" width="13" customWidth="1"/>
    <col min="1544" max="1544" width="11.140625" customWidth="1"/>
    <col min="1545" max="1548" width="7.85546875" customWidth="1"/>
    <col min="1549" max="1549" width="10" customWidth="1"/>
    <col min="1550" max="1550" width="9.85546875" customWidth="1"/>
    <col min="1551" max="1551" width="8.85546875" customWidth="1"/>
    <col min="1552" max="1552" width="6.7109375" customWidth="1"/>
    <col min="1794" max="1794" width="26.28515625" customWidth="1"/>
    <col min="1795" max="1795" width="18.140625" customWidth="1"/>
    <col min="1796" max="1797" width="8.28515625" customWidth="1"/>
    <col min="1798" max="1798" width="7.42578125" customWidth="1"/>
    <col min="1799" max="1799" width="13" customWidth="1"/>
    <col min="1800" max="1800" width="11.140625" customWidth="1"/>
    <col min="1801" max="1804" width="7.85546875" customWidth="1"/>
    <col min="1805" max="1805" width="10" customWidth="1"/>
    <col min="1806" max="1806" width="9.85546875" customWidth="1"/>
    <col min="1807" max="1807" width="8.85546875" customWidth="1"/>
    <col min="1808" max="1808" width="6.7109375" customWidth="1"/>
    <col min="2050" max="2050" width="26.28515625" customWidth="1"/>
    <col min="2051" max="2051" width="18.140625" customWidth="1"/>
    <col min="2052" max="2053" width="8.28515625" customWidth="1"/>
    <col min="2054" max="2054" width="7.42578125" customWidth="1"/>
    <col min="2055" max="2055" width="13" customWidth="1"/>
    <col min="2056" max="2056" width="11.140625" customWidth="1"/>
    <col min="2057" max="2060" width="7.85546875" customWidth="1"/>
    <col min="2061" max="2061" width="10" customWidth="1"/>
    <col min="2062" max="2062" width="9.85546875" customWidth="1"/>
    <col min="2063" max="2063" width="8.85546875" customWidth="1"/>
    <col min="2064" max="2064" width="6.7109375" customWidth="1"/>
    <col min="2306" max="2306" width="26.28515625" customWidth="1"/>
    <col min="2307" max="2307" width="18.140625" customWidth="1"/>
    <col min="2308" max="2309" width="8.28515625" customWidth="1"/>
    <col min="2310" max="2310" width="7.42578125" customWidth="1"/>
    <col min="2311" max="2311" width="13" customWidth="1"/>
    <col min="2312" max="2312" width="11.140625" customWidth="1"/>
    <col min="2313" max="2316" width="7.85546875" customWidth="1"/>
    <col min="2317" max="2317" width="10" customWidth="1"/>
    <col min="2318" max="2318" width="9.85546875" customWidth="1"/>
    <col min="2319" max="2319" width="8.85546875" customWidth="1"/>
    <col min="2320" max="2320" width="6.7109375" customWidth="1"/>
    <col min="2562" max="2562" width="26.28515625" customWidth="1"/>
    <col min="2563" max="2563" width="18.140625" customWidth="1"/>
    <col min="2564" max="2565" width="8.28515625" customWidth="1"/>
    <col min="2566" max="2566" width="7.42578125" customWidth="1"/>
    <col min="2567" max="2567" width="13" customWidth="1"/>
    <col min="2568" max="2568" width="11.140625" customWidth="1"/>
    <col min="2569" max="2572" width="7.85546875" customWidth="1"/>
    <col min="2573" max="2573" width="10" customWidth="1"/>
    <col min="2574" max="2574" width="9.85546875" customWidth="1"/>
    <col min="2575" max="2575" width="8.85546875" customWidth="1"/>
    <col min="2576" max="2576" width="6.7109375" customWidth="1"/>
    <col min="2818" max="2818" width="26.28515625" customWidth="1"/>
    <col min="2819" max="2819" width="18.140625" customWidth="1"/>
    <col min="2820" max="2821" width="8.28515625" customWidth="1"/>
    <col min="2822" max="2822" width="7.42578125" customWidth="1"/>
    <col min="2823" max="2823" width="13" customWidth="1"/>
    <col min="2824" max="2824" width="11.140625" customWidth="1"/>
    <col min="2825" max="2828" width="7.85546875" customWidth="1"/>
    <col min="2829" max="2829" width="10" customWidth="1"/>
    <col min="2830" max="2830" width="9.85546875" customWidth="1"/>
    <col min="2831" max="2831" width="8.85546875" customWidth="1"/>
    <col min="2832" max="2832" width="6.7109375" customWidth="1"/>
    <col min="3074" max="3074" width="26.28515625" customWidth="1"/>
    <col min="3075" max="3075" width="18.140625" customWidth="1"/>
    <col min="3076" max="3077" width="8.28515625" customWidth="1"/>
    <col min="3078" max="3078" width="7.42578125" customWidth="1"/>
    <col min="3079" max="3079" width="13" customWidth="1"/>
    <col min="3080" max="3080" width="11.140625" customWidth="1"/>
    <col min="3081" max="3084" width="7.85546875" customWidth="1"/>
    <col min="3085" max="3085" width="10" customWidth="1"/>
    <col min="3086" max="3086" width="9.85546875" customWidth="1"/>
    <col min="3087" max="3087" width="8.85546875" customWidth="1"/>
    <col min="3088" max="3088" width="6.7109375" customWidth="1"/>
    <col min="3330" max="3330" width="26.28515625" customWidth="1"/>
    <col min="3331" max="3331" width="18.140625" customWidth="1"/>
    <col min="3332" max="3333" width="8.28515625" customWidth="1"/>
    <col min="3334" max="3334" width="7.42578125" customWidth="1"/>
    <col min="3335" max="3335" width="13" customWidth="1"/>
    <col min="3336" max="3336" width="11.140625" customWidth="1"/>
    <col min="3337" max="3340" width="7.85546875" customWidth="1"/>
    <col min="3341" max="3341" width="10" customWidth="1"/>
    <col min="3342" max="3342" width="9.85546875" customWidth="1"/>
    <col min="3343" max="3343" width="8.85546875" customWidth="1"/>
    <col min="3344" max="3344" width="6.7109375" customWidth="1"/>
    <col min="3586" max="3586" width="26.28515625" customWidth="1"/>
    <col min="3587" max="3587" width="18.140625" customWidth="1"/>
    <col min="3588" max="3589" width="8.28515625" customWidth="1"/>
    <col min="3590" max="3590" width="7.42578125" customWidth="1"/>
    <col min="3591" max="3591" width="13" customWidth="1"/>
    <col min="3592" max="3592" width="11.140625" customWidth="1"/>
    <col min="3593" max="3596" width="7.85546875" customWidth="1"/>
    <col min="3597" max="3597" width="10" customWidth="1"/>
    <col min="3598" max="3598" width="9.85546875" customWidth="1"/>
    <col min="3599" max="3599" width="8.85546875" customWidth="1"/>
    <col min="3600" max="3600" width="6.7109375" customWidth="1"/>
    <col min="3842" max="3842" width="26.28515625" customWidth="1"/>
    <col min="3843" max="3843" width="18.140625" customWidth="1"/>
    <col min="3844" max="3845" width="8.28515625" customWidth="1"/>
    <col min="3846" max="3846" width="7.42578125" customWidth="1"/>
    <col min="3847" max="3847" width="13" customWidth="1"/>
    <col min="3848" max="3848" width="11.140625" customWidth="1"/>
    <col min="3849" max="3852" width="7.85546875" customWidth="1"/>
    <col min="3853" max="3853" width="10" customWidth="1"/>
    <col min="3854" max="3854" width="9.85546875" customWidth="1"/>
    <col min="3855" max="3855" width="8.85546875" customWidth="1"/>
    <col min="3856" max="3856" width="6.7109375" customWidth="1"/>
    <col min="4098" max="4098" width="26.28515625" customWidth="1"/>
    <col min="4099" max="4099" width="18.140625" customWidth="1"/>
    <col min="4100" max="4101" width="8.28515625" customWidth="1"/>
    <col min="4102" max="4102" width="7.42578125" customWidth="1"/>
    <col min="4103" max="4103" width="13" customWidth="1"/>
    <col min="4104" max="4104" width="11.140625" customWidth="1"/>
    <col min="4105" max="4108" width="7.85546875" customWidth="1"/>
    <col min="4109" max="4109" width="10" customWidth="1"/>
    <col min="4110" max="4110" width="9.85546875" customWidth="1"/>
    <col min="4111" max="4111" width="8.85546875" customWidth="1"/>
    <col min="4112" max="4112" width="6.7109375" customWidth="1"/>
    <col min="4354" max="4354" width="26.28515625" customWidth="1"/>
    <col min="4355" max="4355" width="18.140625" customWidth="1"/>
    <col min="4356" max="4357" width="8.28515625" customWidth="1"/>
    <col min="4358" max="4358" width="7.42578125" customWidth="1"/>
    <col min="4359" max="4359" width="13" customWidth="1"/>
    <col min="4360" max="4360" width="11.140625" customWidth="1"/>
    <col min="4361" max="4364" width="7.85546875" customWidth="1"/>
    <col min="4365" max="4365" width="10" customWidth="1"/>
    <col min="4366" max="4366" width="9.85546875" customWidth="1"/>
    <col min="4367" max="4367" width="8.85546875" customWidth="1"/>
    <col min="4368" max="4368" width="6.7109375" customWidth="1"/>
    <col min="4610" max="4610" width="26.28515625" customWidth="1"/>
    <col min="4611" max="4611" width="18.140625" customWidth="1"/>
    <col min="4612" max="4613" width="8.28515625" customWidth="1"/>
    <col min="4614" max="4614" width="7.42578125" customWidth="1"/>
    <col min="4615" max="4615" width="13" customWidth="1"/>
    <col min="4616" max="4616" width="11.140625" customWidth="1"/>
    <col min="4617" max="4620" width="7.85546875" customWidth="1"/>
    <col min="4621" max="4621" width="10" customWidth="1"/>
    <col min="4622" max="4622" width="9.85546875" customWidth="1"/>
    <col min="4623" max="4623" width="8.85546875" customWidth="1"/>
    <col min="4624" max="4624" width="6.7109375" customWidth="1"/>
    <col min="4866" max="4866" width="26.28515625" customWidth="1"/>
    <col min="4867" max="4867" width="18.140625" customWidth="1"/>
    <col min="4868" max="4869" width="8.28515625" customWidth="1"/>
    <col min="4870" max="4870" width="7.42578125" customWidth="1"/>
    <col min="4871" max="4871" width="13" customWidth="1"/>
    <col min="4872" max="4872" width="11.140625" customWidth="1"/>
    <col min="4873" max="4876" width="7.85546875" customWidth="1"/>
    <col min="4877" max="4877" width="10" customWidth="1"/>
    <col min="4878" max="4878" width="9.85546875" customWidth="1"/>
    <col min="4879" max="4879" width="8.85546875" customWidth="1"/>
    <col min="4880" max="4880" width="6.7109375" customWidth="1"/>
    <col min="5122" max="5122" width="26.28515625" customWidth="1"/>
    <col min="5123" max="5123" width="18.140625" customWidth="1"/>
    <col min="5124" max="5125" width="8.28515625" customWidth="1"/>
    <col min="5126" max="5126" width="7.42578125" customWidth="1"/>
    <col min="5127" max="5127" width="13" customWidth="1"/>
    <col min="5128" max="5128" width="11.140625" customWidth="1"/>
    <col min="5129" max="5132" width="7.85546875" customWidth="1"/>
    <col min="5133" max="5133" width="10" customWidth="1"/>
    <col min="5134" max="5134" width="9.85546875" customWidth="1"/>
    <col min="5135" max="5135" width="8.85546875" customWidth="1"/>
    <col min="5136" max="5136" width="6.7109375" customWidth="1"/>
    <col min="5378" max="5378" width="26.28515625" customWidth="1"/>
    <col min="5379" max="5379" width="18.140625" customWidth="1"/>
    <col min="5380" max="5381" width="8.28515625" customWidth="1"/>
    <col min="5382" max="5382" width="7.42578125" customWidth="1"/>
    <col min="5383" max="5383" width="13" customWidth="1"/>
    <col min="5384" max="5384" width="11.140625" customWidth="1"/>
    <col min="5385" max="5388" width="7.85546875" customWidth="1"/>
    <col min="5389" max="5389" width="10" customWidth="1"/>
    <col min="5390" max="5390" width="9.85546875" customWidth="1"/>
    <col min="5391" max="5391" width="8.85546875" customWidth="1"/>
    <col min="5392" max="5392" width="6.7109375" customWidth="1"/>
    <col min="5634" max="5634" width="26.28515625" customWidth="1"/>
    <col min="5635" max="5635" width="18.140625" customWidth="1"/>
    <col min="5636" max="5637" width="8.28515625" customWidth="1"/>
    <col min="5638" max="5638" width="7.42578125" customWidth="1"/>
    <col min="5639" max="5639" width="13" customWidth="1"/>
    <col min="5640" max="5640" width="11.140625" customWidth="1"/>
    <col min="5641" max="5644" width="7.85546875" customWidth="1"/>
    <col min="5645" max="5645" width="10" customWidth="1"/>
    <col min="5646" max="5646" width="9.85546875" customWidth="1"/>
    <col min="5647" max="5647" width="8.85546875" customWidth="1"/>
    <col min="5648" max="5648" width="6.7109375" customWidth="1"/>
    <col min="5890" max="5890" width="26.28515625" customWidth="1"/>
    <col min="5891" max="5891" width="18.140625" customWidth="1"/>
    <col min="5892" max="5893" width="8.28515625" customWidth="1"/>
    <col min="5894" max="5894" width="7.42578125" customWidth="1"/>
    <col min="5895" max="5895" width="13" customWidth="1"/>
    <col min="5896" max="5896" width="11.140625" customWidth="1"/>
    <col min="5897" max="5900" width="7.85546875" customWidth="1"/>
    <col min="5901" max="5901" width="10" customWidth="1"/>
    <col min="5902" max="5902" width="9.85546875" customWidth="1"/>
    <col min="5903" max="5903" width="8.85546875" customWidth="1"/>
    <col min="5904" max="5904" width="6.7109375" customWidth="1"/>
    <col min="6146" max="6146" width="26.28515625" customWidth="1"/>
    <col min="6147" max="6147" width="18.140625" customWidth="1"/>
    <col min="6148" max="6149" width="8.28515625" customWidth="1"/>
    <col min="6150" max="6150" width="7.42578125" customWidth="1"/>
    <col min="6151" max="6151" width="13" customWidth="1"/>
    <col min="6152" max="6152" width="11.140625" customWidth="1"/>
    <col min="6153" max="6156" width="7.85546875" customWidth="1"/>
    <col min="6157" max="6157" width="10" customWidth="1"/>
    <col min="6158" max="6158" width="9.85546875" customWidth="1"/>
    <col min="6159" max="6159" width="8.85546875" customWidth="1"/>
    <col min="6160" max="6160" width="6.7109375" customWidth="1"/>
    <col min="6402" max="6402" width="26.28515625" customWidth="1"/>
    <col min="6403" max="6403" width="18.140625" customWidth="1"/>
    <col min="6404" max="6405" width="8.28515625" customWidth="1"/>
    <col min="6406" max="6406" width="7.42578125" customWidth="1"/>
    <col min="6407" max="6407" width="13" customWidth="1"/>
    <col min="6408" max="6408" width="11.140625" customWidth="1"/>
    <col min="6409" max="6412" width="7.85546875" customWidth="1"/>
    <col min="6413" max="6413" width="10" customWidth="1"/>
    <col min="6414" max="6414" width="9.85546875" customWidth="1"/>
    <col min="6415" max="6415" width="8.85546875" customWidth="1"/>
    <col min="6416" max="6416" width="6.7109375" customWidth="1"/>
    <col min="6658" max="6658" width="26.28515625" customWidth="1"/>
    <col min="6659" max="6659" width="18.140625" customWidth="1"/>
    <col min="6660" max="6661" width="8.28515625" customWidth="1"/>
    <col min="6662" max="6662" width="7.42578125" customWidth="1"/>
    <col min="6663" max="6663" width="13" customWidth="1"/>
    <col min="6664" max="6664" width="11.140625" customWidth="1"/>
    <col min="6665" max="6668" width="7.85546875" customWidth="1"/>
    <col min="6669" max="6669" width="10" customWidth="1"/>
    <col min="6670" max="6670" width="9.85546875" customWidth="1"/>
    <col min="6671" max="6671" width="8.85546875" customWidth="1"/>
    <col min="6672" max="6672" width="6.7109375" customWidth="1"/>
    <col min="6914" max="6914" width="26.28515625" customWidth="1"/>
    <col min="6915" max="6915" width="18.140625" customWidth="1"/>
    <col min="6916" max="6917" width="8.28515625" customWidth="1"/>
    <col min="6918" max="6918" width="7.42578125" customWidth="1"/>
    <col min="6919" max="6919" width="13" customWidth="1"/>
    <col min="6920" max="6920" width="11.140625" customWidth="1"/>
    <col min="6921" max="6924" width="7.85546875" customWidth="1"/>
    <col min="6925" max="6925" width="10" customWidth="1"/>
    <col min="6926" max="6926" width="9.85546875" customWidth="1"/>
    <col min="6927" max="6927" width="8.85546875" customWidth="1"/>
    <col min="6928" max="6928" width="6.7109375" customWidth="1"/>
    <col min="7170" max="7170" width="26.28515625" customWidth="1"/>
    <col min="7171" max="7171" width="18.140625" customWidth="1"/>
    <col min="7172" max="7173" width="8.28515625" customWidth="1"/>
    <col min="7174" max="7174" width="7.42578125" customWidth="1"/>
    <col min="7175" max="7175" width="13" customWidth="1"/>
    <col min="7176" max="7176" width="11.140625" customWidth="1"/>
    <col min="7177" max="7180" width="7.85546875" customWidth="1"/>
    <col min="7181" max="7181" width="10" customWidth="1"/>
    <col min="7182" max="7182" width="9.85546875" customWidth="1"/>
    <col min="7183" max="7183" width="8.85546875" customWidth="1"/>
    <col min="7184" max="7184" width="6.7109375" customWidth="1"/>
    <col min="7426" max="7426" width="26.28515625" customWidth="1"/>
    <col min="7427" max="7427" width="18.140625" customWidth="1"/>
    <col min="7428" max="7429" width="8.28515625" customWidth="1"/>
    <col min="7430" max="7430" width="7.42578125" customWidth="1"/>
    <col min="7431" max="7431" width="13" customWidth="1"/>
    <col min="7432" max="7432" width="11.140625" customWidth="1"/>
    <col min="7433" max="7436" width="7.85546875" customWidth="1"/>
    <col min="7437" max="7437" width="10" customWidth="1"/>
    <col min="7438" max="7438" width="9.85546875" customWidth="1"/>
    <col min="7439" max="7439" width="8.85546875" customWidth="1"/>
    <col min="7440" max="7440" width="6.7109375" customWidth="1"/>
    <col min="7682" max="7682" width="26.28515625" customWidth="1"/>
    <col min="7683" max="7683" width="18.140625" customWidth="1"/>
    <col min="7684" max="7685" width="8.28515625" customWidth="1"/>
    <col min="7686" max="7686" width="7.42578125" customWidth="1"/>
    <col min="7687" max="7687" width="13" customWidth="1"/>
    <col min="7688" max="7688" width="11.140625" customWidth="1"/>
    <col min="7689" max="7692" width="7.85546875" customWidth="1"/>
    <col min="7693" max="7693" width="10" customWidth="1"/>
    <col min="7694" max="7694" width="9.85546875" customWidth="1"/>
    <col min="7695" max="7695" width="8.85546875" customWidth="1"/>
    <col min="7696" max="7696" width="6.7109375" customWidth="1"/>
    <col min="7938" max="7938" width="26.28515625" customWidth="1"/>
    <col min="7939" max="7939" width="18.140625" customWidth="1"/>
    <col min="7940" max="7941" width="8.28515625" customWidth="1"/>
    <col min="7942" max="7942" width="7.42578125" customWidth="1"/>
    <col min="7943" max="7943" width="13" customWidth="1"/>
    <col min="7944" max="7944" width="11.140625" customWidth="1"/>
    <col min="7945" max="7948" width="7.85546875" customWidth="1"/>
    <col min="7949" max="7949" width="10" customWidth="1"/>
    <col min="7950" max="7950" width="9.85546875" customWidth="1"/>
    <col min="7951" max="7951" width="8.85546875" customWidth="1"/>
    <col min="7952" max="7952" width="6.7109375" customWidth="1"/>
    <col min="8194" max="8194" width="26.28515625" customWidth="1"/>
    <col min="8195" max="8195" width="18.140625" customWidth="1"/>
    <col min="8196" max="8197" width="8.28515625" customWidth="1"/>
    <col min="8198" max="8198" width="7.42578125" customWidth="1"/>
    <col min="8199" max="8199" width="13" customWidth="1"/>
    <col min="8200" max="8200" width="11.140625" customWidth="1"/>
    <col min="8201" max="8204" width="7.85546875" customWidth="1"/>
    <col min="8205" max="8205" width="10" customWidth="1"/>
    <col min="8206" max="8206" width="9.85546875" customWidth="1"/>
    <col min="8207" max="8207" width="8.85546875" customWidth="1"/>
    <col min="8208" max="8208" width="6.7109375" customWidth="1"/>
    <col min="8450" max="8450" width="26.28515625" customWidth="1"/>
    <col min="8451" max="8451" width="18.140625" customWidth="1"/>
    <col min="8452" max="8453" width="8.28515625" customWidth="1"/>
    <col min="8454" max="8454" width="7.42578125" customWidth="1"/>
    <col min="8455" max="8455" width="13" customWidth="1"/>
    <col min="8456" max="8456" width="11.140625" customWidth="1"/>
    <col min="8457" max="8460" width="7.85546875" customWidth="1"/>
    <col min="8461" max="8461" width="10" customWidth="1"/>
    <col min="8462" max="8462" width="9.85546875" customWidth="1"/>
    <col min="8463" max="8463" width="8.85546875" customWidth="1"/>
    <col min="8464" max="8464" width="6.7109375" customWidth="1"/>
    <col min="8706" max="8706" width="26.28515625" customWidth="1"/>
    <col min="8707" max="8707" width="18.140625" customWidth="1"/>
    <col min="8708" max="8709" width="8.28515625" customWidth="1"/>
    <col min="8710" max="8710" width="7.42578125" customWidth="1"/>
    <col min="8711" max="8711" width="13" customWidth="1"/>
    <col min="8712" max="8712" width="11.140625" customWidth="1"/>
    <col min="8713" max="8716" width="7.85546875" customWidth="1"/>
    <col min="8717" max="8717" width="10" customWidth="1"/>
    <col min="8718" max="8718" width="9.85546875" customWidth="1"/>
    <col min="8719" max="8719" width="8.85546875" customWidth="1"/>
    <col min="8720" max="8720" width="6.7109375" customWidth="1"/>
    <col min="8962" max="8962" width="26.28515625" customWidth="1"/>
    <col min="8963" max="8963" width="18.140625" customWidth="1"/>
    <col min="8964" max="8965" width="8.28515625" customWidth="1"/>
    <col min="8966" max="8966" width="7.42578125" customWidth="1"/>
    <col min="8967" max="8967" width="13" customWidth="1"/>
    <col min="8968" max="8968" width="11.140625" customWidth="1"/>
    <col min="8969" max="8972" width="7.85546875" customWidth="1"/>
    <col min="8973" max="8973" width="10" customWidth="1"/>
    <col min="8974" max="8974" width="9.85546875" customWidth="1"/>
    <col min="8975" max="8975" width="8.85546875" customWidth="1"/>
    <col min="8976" max="8976" width="6.7109375" customWidth="1"/>
    <col min="9218" max="9218" width="26.28515625" customWidth="1"/>
    <col min="9219" max="9219" width="18.140625" customWidth="1"/>
    <col min="9220" max="9221" width="8.28515625" customWidth="1"/>
    <col min="9222" max="9222" width="7.42578125" customWidth="1"/>
    <col min="9223" max="9223" width="13" customWidth="1"/>
    <col min="9224" max="9224" width="11.140625" customWidth="1"/>
    <col min="9225" max="9228" width="7.85546875" customWidth="1"/>
    <col min="9229" max="9229" width="10" customWidth="1"/>
    <col min="9230" max="9230" width="9.85546875" customWidth="1"/>
    <col min="9231" max="9231" width="8.85546875" customWidth="1"/>
    <col min="9232" max="9232" width="6.7109375" customWidth="1"/>
    <col min="9474" max="9474" width="26.28515625" customWidth="1"/>
    <col min="9475" max="9475" width="18.140625" customWidth="1"/>
    <col min="9476" max="9477" width="8.28515625" customWidth="1"/>
    <col min="9478" max="9478" width="7.42578125" customWidth="1"/>
    <col min="9479" max="9479" width="13" customWidth="1"/>
    <col min="9480" max="9480" width="11.140625" customWidth="1"/>
    <col min="9481" max="9484" width="7.85546875" customWidth="1"/>
    <col min="9485" max="9485" width="10" customWidth="1"/>
    <col min="9486" max="9486" width="9.85546875" customWidth="1"/>
    <col min="9487" max="9487" width="8.85546875" customWidth="1"/>
    <col min="9488" max="9488" width="6.7109375" customWidth="1"/>
    <col min="9730" max="9730" width="26.28515625" customWidth="1"/>
    <col min="9731" max="9731" width="18.140625" customWidth="1"/>
    <col min="9732" max="9733" width="8.28515625" customWidth="1"/>
    <col min="9734" max="9734" width="7.42578125" customWidth="1"/>
    <col min="9735" max="9735" width="13" customWidth="1"/>
    <col min="9736" max="9736" width="11.140625" customWidth="1"/>
    <col min="9737" max="9740" width="7.85546875" customWidth="1"/>
    <col min="9741" max="9741" width="10" customWidth="1"/>
    <col min="9742" max="9742" width="9.85546875" customWidth="1"/>
    <col min="9743" max="9743" width="8.85546875" customWidth="1"/>
    <col min="9744" max="9744" width="6.7109375" customWidth="1"/>
    <col min="9986" max="9986" width="26.28515625" customWidth="1"/>
    <col min="9987" max="9987" width="18.140625" customWidth="1"/>
    <col min="9988" max="9989" width="8.28515625" customWidth="1"/>
    <col min="9990" max="9990" width="7.42578125" customWidth="1"/>
    <col min="9991" max="9991" width="13" customWidth="1"/>
    <col min="9992" max="9992" width="11.140625" customWidth="1"/>
    <col min="9993" max="9996" width="7.85546875" customWidth="1"/>
    <col min="9997" max="9997" width="10" customWidth="1"/>
    <col min="9998" max="9998" width="9.85546875" customWidth="1"/>
    <col min="9999" max="9999" width="8.85546875" customWidth="1"/>
    <col min="10000" max="10000" width="6.7109375" customWidth="1"/>
    <col min="10242" max="10242" width="26.28515625" customWidth="1"/>
    <col min="10243" max="10243" width="18.140625" customWidth="1"/>
    <col min="10244" max="10245" width="8.28515625" customWidth="1"/>
    <col min="10246" max="10246" width="7.42578125" customWidth="1"/>
    <col min="10247" max="10247" width="13" customWidth="1"/>
    <col min="10248" max="10248" width="11.140625" customWidth="1"/>
    <col min="10249" max="10252" width="7.85546875" customWidth="1"/>
    <col min="10253" max="10253" width="10" customWidth="1"/>
    <col min="10254" max="10254" width="9.85546875" customWidth="1"/>
    <col min="10255" max="10255" width="8.85546875" customWidth="1"/>
    <col min="10256" max="10256" width="6.7109375" customWidth="1"/>
    <col min="10498" max="10498" width="26.28515625" customWidth="1"/>
    <col min="10499" max="10499" width="18.140625" customWidth="1"/>
    <col min="10500" max="10501" width="8.28515625" customWidth="1"/>
    <col min="10502" max="10502" width="7.42578125" customWidth="1"/>
    <col min="10503" max="10503" width="13" customWidth="1"/>
    <col min="10504" max="10504" width="11.140625" customWidth="1"/>
    <col min="10505" max="10508" width="7.85546875" customWidth="1"/>
    <col min="10509" max="10509" width="10" customWidth="1"/>
    <col min="10510" max="10510" width="9.85546875" customWidth="1"/>
    <col min="10511" max="10511" width="8.85546875" customWidth="1"/>
    <col min="10512" max="10512" width="6.7109375" customWidth="1"/>
    <col min="10754" max="10754" width="26.28515625" customWidth="1"/>
    <col min="10755" max="10755" width="18.140625" customWidth="1"/>
    <col min="10756" max="10757" width="8.28515625" customWidth="1"/>
    <col min="10758" max="10758" width="7.42578125" customWidth="1"/>
    <col min="10759" max="10759" width="13" customWidth="1"/>
    <col min="10760" max="10760" width="11.140625" customWidth="1"/>
    <col min="10761" max="10764" width="7.85546875" customWidth="1"/>
    <col min="10765" max="10765" width="10" customWidth="1"/>
    <col min="10766" max="10766" width="9.85546875" customWidth="1"/>
    <col min="10767" max="10767" width="8.85546875" customWidth="1"/>
    <col min="10768" max="10768" width="6.7109375" customWidth="1"/>
    <col min="11010" max="11010" width="26.28515625" customWidth="1"/>
    <col min="11011" max="11011" width="18.140625" customWidth="1"/>
    <col min="11012" max="11013" width="8.28515625" customWidth="1"/>
    <col min="11014" max="11014" width="7.42578125" customWidth="1"/>
    <col min="11015" max="11015" width="13" customWidth="1"/>
    <col min="11016" max="11016" width="11.140625" customWidth="1"/>
    <col min="11017" max="11020" width="7.85546875" customWidth="1"/>
    <col min="11021" max="11021" width="10" customWidth="1"/>
    <col min="11022" max="11022" width="9.85546875" customWidth="1"/>
    <col min="11023" max="11023" width="8.85546875" customWidth="1"/>
    <col min="11024" max="11024" width="6.7109375" customWidth="1"/>
    <col min="11266" max="11266" width="26.28515625" customWidth="1"/>
    <col min="11267" max="11267" width="18.140625" customWidth="1"/>
    <col min="11268" max="11269" width="8.28515625" customWidth="1"/>
    <col min="11270" max="11270" width="7.42578125" customWidth="1"/>
    <col min="11271" max="11271" width="13" customWidth="1"/>
    <col min="11272" max="11272" width="11.140625" customWidth="1"/>
    <col min="11273" max="11276" width="7.85546875" customWidth="1"/>
    <col min="11277" max="11277" width="10" customWidth="1"/>
    <col min="11278" max="11278" width="9.85546875" customWidth="1"/>
    <col min="11279" max="11279" width="8.85546875" customWidth="1"/>
    <col min="11280" max="11280" width="6.7109375" customWidth="1"/>
    <col min="11522" max="11522" width="26.28515625" customWidth="1"/>
    <col min="11523" max="11523" width="18.140625" customWidth="1"/>
    <col min="11524" max="11525" width="8.28515625" customWidth="1"/>
    <col min="11526" max="11526" width="7.42578125" customWidth="1"/>
    <col min="11527" max="11527" width="13" customWidth="1"/>
    <col min="11528" max="11528" width="11.140625" customWidth="1"/>
    <col min="11529" max="11532" width="7.85546875" customWidth="1"/>
    <col min="11533" max="11533" width="10" customWidth="1"/>
    <col min="11534" max="11534" width="9.85546875" customWidth="1"/>
    <col min="11535" max="11535" width="8.85546875" customWidth="1"/>
    <col min="11536" max="11536" width="6.7109375" customWidth="1"/>
    <col min="11778" max="11778" width="26.28515625" customWidth="1"/>
    <col min="11779" max="11779" width="18.140625" customWidth="1"/>
    <col min="11780" max="11781" width="8.28515625" customWidth="1"/>
    <col min="11782" max="11782" width="7.42578125" customWidth="1"/>
    <col min="11783" max="11783" width="13" customWidth="1"/>
    <col min="11784" max="11784" width="11.140625" customWidth="1"/>
    <col min="11785" max="11788" width="7.85546875" customWidth="1"/>
    <col min="11789" max="11789" width="10" customWidth="1"/>
    <col min="11790" max="11790" width="9.85546875" customWidth="1"/>
    <col min="11791" max="11791" width="8.85546875" customWidth="1"/>
    <col min="11792" max="11792" width="6.7109375" customWidth="1"/>
    <col min="12034" max="12034" width="26.28515625" customWidth="1"/>
    <col min="12035" max="12035" width="18.140625" customWidth="1"/>
    <col min="12036" max="12037" width="8.28515625" customWidth="1"/>
    <col min="12038" max="12038" width="7.42578125" customWidth="1"/>
    <col min="12039" max="12039" width="13" customWidth="1"/>
    <col min="12040" max="12040" width="11.140625" customWidth="1"/>
    <col min="12041" max="12044" width="7.85546875" customWidth="1"/>
    <col min="12045" max="12045" width="10" customWidth="1"/>
    <col min="12046" max="12046" width="9.85546875" customWidth="1"/>
    <col min="12047" max="12047" width="8.85546875" customWidth="1"/>
    <col min="12048" max="12048" width="6.7109375" customWidth="1"/>
    <col min="12290" max="12290" width="26.28515625" customWidth="1"/>
    <col min="12291" max="12291" width="18.140625" customWidth="1"/>
    <col min="12292" max="12293" width="8.28515625" customWidth="1"/>
    <col min="12294" max="12294" width="7.42578125" customWidth="1"/>
    <col min="12295" max="12295" width="13" customWidth="1"/>
    <col min="12296" max="12296" width="11.140625" customWidth="1"/>
    <col min="12297" max="12300" width="7.85546875" customWidth="1"/>
    <col min="12301" max="12301" width="10" customWidth="1"/>
    <col min="12302" max="12302" width="9.85546875" customWidth="1"/>
    <col min="12303" max="12303" width="8.85546875" customWidth="1"/>
    <col min="12304" max="12304" width="6.7109375" customWidth="1"/>
    <col min="12546" max="12546" width="26.28515625" customWidth="1"/>
    <col min="12547" max="12547" width="18.140625" customWidth="1"/>
    <col min="12548" max="12549" width="8.28515625" customWidth="1"/>
    <col min="12550" max="12550" width="7.42578125" customWidth="1"/>
    <col min="12551" max="12551" width="13" customWidth="1"/>
    <col min="12552" max="12552" width="11.140625" customWidth="1"/>
    <col min="12553" max="12556" width="7.85546875" customWidth="1"/>
    <col min="12557" max="12557" width="10" customWidth="1"/>
    <col min="12558" max="12558" width="9.85546875" customWidth="1"/>
    <col min="12559" max="12559" width="8.85546875" customWidth="1"/>
    <col min="12560" max="12560" width="6.7109375" customWidth="1"/>
    <col min="12802" max="12802" width="26.28515625" customWidth="1"/>
    <col min="12803" max="12803" width="18.140625" customWidth="1"/>
    <col min="12804" max="12805" width="8.28515625" customWidth="1"/>
    <col min="12806" max="12806" width="7.42578125" customWidth="1"/>
    <col min="12807" max="12807" width="13" customWidth="1"/>
    <col min="12808" max="12808" width="11.140625" customWidth="1"/>
    <col min="12809" max="12812" width="7.85546875" customWidth="1"/>
    <col min="12813" max="12813" width="10" customWidth="1"/>
    <col min="12814" max="12814" width="9.85546875" customWidth="1"/>
    <col min="12815" max="12815" width="8.85546875" customWidth="1"/>
    <col min="12816" max="12816" width="6.7109375" customWidth="1"/>
    <col min="13058" max="13058" width="26.28515625" customWidth="1"/>
    <col min="13059" max="13059" width="18.140625" customWidth="1"/>
    <col min="13060" max="13061" width="8.28515625" customWidth="1"/>
    <col min="13062" max="13062" width="7.42578125" customWidth="1"/>
    <col min="13063" max="13063" width="13" customWidth="1"/>
    <col min="13064" max="13064" width="11.140625" customWidth="1"/>
    <col min="13065" max="13068" width="7.85546875" customWidth="1"/>
    <col min="13069" max="13069" width="10" customWidth="1"/>
    <col min="13070" max="13070" width="9.85546875" customWidth="1"/>
    <col min="13071" max="13071" width="8.85546875" customWidth="1"/>
    <col min="13072" max="13072" width="6.7109375" customWidth="1"/>
    <col min="13314" max="13314" width="26.28515625" customWidth="1"/>
    <col min="13315" max="13315" width="18.140625" customWidth="1"/>
    <col min="13316" max="13317" width="8.28515625" customWidth="1"/>
    <col min="13318" max="13318" width="7.42578125" customWidth="1"/>
    <col min="13319" max="13319" width="13" customWidth="1"/>
    <col min="13320" max="13320" width="11.140625" customWidth="1"/>
    <col min="13321" max="13324" width="7.85546875" customWidth="1"/>
    <col min="13325" max="13325" width="10" customWidth="1"/>
    <col min="13326" max="13326" width="9.85546875" customWidth="1"/>
    <col min="13327" max="13327" width="8.85546875" customWidth="1"/>
    <col min="13328" max="13328" width="6.7109375" customWidth="1"/>
    <col min="13570" max="13570" width="26.28515625" customWidth="1"/>
    <col min="13571" max="13571" width="18.140625" customWidth="1"/>
    <col min="13572" max="13573" width="8.28515625" customWidth="1"/>
    <col min="13574" max="13574" width="7.42578125" customWidth="1"/>
    <col min="13575" max="13575" width="13" customWidth="1"/>
    <col min="13576" max="13576" width="11.140625" customWidth="1"/>
    <col min="13577" max="13580" width="7.85546875" customWidth="1"/>
    <col min="13581" max="13581" width="10" customWidth="1"/>
    <col min="13582" max="13582" width="9.85546875" customWidth="1"/>
    <col min="13583" max="13583" width="8.85546875" customWidth="1"/>
    <col min="13584" max="13584" width="6.7109375" customWidth="1"/>
    <col min="13826" max="13826" width="26.28515625" customWidth="1"/>
    <col min="13827" max="13827" width="18.140625" customWidth="1"/>
    <col min="13828" max="13829" width="8.28515625" customWidth="1"/>
    <col min="13830" max="13830" width="7.42578125" customWidth="1"/>
    <col min="13831" max="13831" width="13" customWidth="1"/>
    <col min="13832" max="13832" width="11.140625" customWidth="1"/>
    <col min="13833" max="13836" width="7.85546875" customWidth="1"/>
    <col min="13837" max="13837" width="10" customWidth="1"/>
    <col min="13838" max="13838" width="9.85546875" customWidth="1"/>
    <col min="13839" max="13839" width="8.85546875" customWidth="1"/>
    <col min="13840" max="13840" width="6.7109375" customWidth="1"/>
    <col min="14082" max="14082" width="26.28515625" customWidth="1"/>
    <col min="14083" max="14083" width="18.140625" customWidth="1"/>
    <col min="14084" max="14085" width="8.28515625" customWidth="1"/>
    <col min="14086" max="14086" width="7.42578125" customWidth="1"/>
    <col min="14087" max="14087" width="13" customWidth="1"/>
    <col min="14088" max="14088" width="11.140625" customWidth="1"/>
    <col min="14089" max="14092" width="7.85546875" customWidth="1"/>
    <col min="14093" max="14093" width="10" customWidth="1"/>
    <col min="14094" max="14094" width="9.85546875" customWidth="1"/>
    <col min="14095" max="14095" width="8.85546875" customWidth="1"/>
    <col min="14096" max="14096" width="6.7109375" customWidth="1"/>
    <col min="14338" max="14338" width="26.28515625" customWidth="1"/>
    <col min="14339" max="14339" width="18.140625" customWidth="1"/>
    <col min="14340" max="14341" width="8.28515625" customWidth="1"/>
    <col min="14342" max="14342" width="7.42578125" customWidth="1"/>
    <col min="14343" max="14343" width="13" customWidth="1"/>
    <col min="14344" max="14344" width="11.140625" customWidth="1"/>
    <col min="14345" max="14348" width="7.85546875" customWidth="1"/>
    <col min="14349" max="14349" width="10" customWidth="1"/>
    <col min="14350" max="14350" width="9.85546875" customWidth="1"/>
    <col min="14351" max="14351" width="8.85546875" customWidth="1"/>
    <col min="14352" max="14352" width="6.7109375" customWidth="1"/>
    <col min="14594" max="14594" width="26.28515625" customWidth="1"/>
    <col min="14595" max="14595" width="18.140625" customWidth="1"/>
    <col min="14596" max="14597" width="8.28515625" customWidth="1"/>
    <col min="14598" max="14598" width="7.42578125" customWidth="1"/>
    <col min="14599" max="14599" width="13" customWidth="1"/>
    <col min="14600" max="14600" width="11.140625" customWidth="1"/>
    <col min="14601" max="14604" width="7.85546875" customWidth="1"/>
    <col min="14605" max="14605" width="10" customWidth="1"/>
    <col min="14606" max="14606" width="9.85546875" customWidth="1"/>
    <col min="14607" max="14607" width="8.85546875" customWidth="1"/>
    <col min="14608" max="14608" width="6.7109375" customWidth="1"/>
    <col min="14850" max="14850" width="26.28515625" customWidth="1"/>
    <col min="14851" max="14851" width="18.140625" customWidth="1"/>
    <col min="14852" max="14853" width="8.28515625" customWidth="1"/>
    <col min="14854" max="14854" width="7.42578125" customWidth="1"/>
    <col min="14855" max="14855" width="13" customWidth="1"/>
    <col min="14856" max="14856" width="11.140625" customWidth="1"/>
    <col min="14857" max="14860" width="7.85546875" customWidth="1"/>
    <col min="14861" max="14861" width="10" customWidth="1"/>
    <col min="14862" max="14862" width="9.85546875" customWidth="1"/>
    <col min="14863" max="14863" width="8.85546875" customWidth="1"/>
    <col min="14864" max="14864" width="6.7109375" customWidth="1"/>
    <col min="15106" max="15106" width="26.28515625" customWidth="1"/>
    <col min="15107" max="15107" width="18.140625" customWidth="1"/>
    <col min="15108" max="15109" width="8.28515625" customWidth="1"/>
    <col min="15110" max="15110" width="7.42578125" customWidth="1"/>
    <col min="15111" max="15111" width="13" customWidth="1"/>
    <col min="15112" max="15112" width="11.140625" customWidth="1"/>
    <col min="15113" max="15116" width="7.85546875" customWidth="1"/>
    <col min="15117" max="15117" width="10" customWidth="1"/>
    <col min="15118" max="15118" width="9.85546875" customWidth="1"/>
    <col min="15119" max="15119" width="8.85546875" customWidth="1"/>
    <col min="15120" max="15120" width="6.7109375" customWidth="1"/>
    <col min="15362" max="15362" width="26.28515625" customWidth="1"/>
    <col min="15363" max="15363" width="18.140625" customWidth="1"/>
    <col min="15364" max="15365" width="8.28515625" customWidth="1"/>
    <col min="15366" max="15366" width="7.42578125" customWidth="1"/>
    <col min="15367" max="15367" width="13" customWidth="1"/>
    <col min="15368" max="15368" width="11.140625" customWidth="1"/>
    <col min="15369" max="15372" width="7.85546875" customWidth="1"/>
    <col min="15373" max="15373" width="10" customWidth="1"/>
    <col min="15374" max="15374" width="9.85546875" customWidth="1"/>
    <col min="15375" max="15375" width="8.85546875" customWidth="1"/>
    <col min="15376" max="15376" width="6.7109375" customWidth="1"/>
    <col min="15618" max="15618" width="26.28515625" customWidth="1"/>
    <col min="15619" max="15619" width="18.140625" customWidth="1"/>
    <col min="15620" max="15621" width="8.28515625" customWidth="1"/>
    <col min="15622" max="15622" width="7.42578125" customWidth="1"/>
    <col min="15623" max="15623" width="13" customWidth="1"/>
    <col min="15624" max="15624" width="11.140625" customWidth="1"/>
    <col min="15625" max="15628" width="7.85546875" customWidth="1"/>
    <col min="15629" max="15629" width="10" customWidth="1"/>
    <col min="15630" max="15630" width="9.85546875" customWidth="1"/>
    <col min="15631" max="15631" width="8.85546875" customWidth="1"/>
    <col min="15632" max="15632" width="6.7109375" customWidth="1"/>
    <col min="15874" max="15874" width="26.28515625" customWidth="1"/>
    <col min="15875" max="15875" width="18.140625" customWidth="1"/>
    <col min="15876" max="15877" width="8.28515625" customWidth="1"/>
    <col min="15878" max="15878" width="7.42578125" customWidth="1"/>
    <col min="15879" max="15879" width="13" customWidth="1"/>
    <col min="15880" max="15880" width="11.140625" customWidth="1"/>
    <col min="15881" max="15884" width="7.85546875" customWidth="1"/>
    <col min="15885" max="15885" width="10" customWidth="1"/>
    <col min="15886" max="15886" width="9.85546875" customWidth="1"/>
    <col min="15887" max="15887" width="8.85546875" customWidth="1"/>
    <col min="15888" max="15888" width="6.7109375" customWidth="1"/>
    <col min="16130" max="16130" width="26.28515625" customWidth="1"/>
    <col min="16131" max="16131" width="18.140625" customWidth="1"/>
    <col min="16132" max="16133" width="8.28515625" customWidth="1"/>
    <col min="16134" max="16134" width="7.42578125" customWidth="1"/>
    <col min="16135" max="16135" width="13" customWidth="1"/>
    <col min="16136" max="16136" width="11.140625" customWidth="1"/>
    <col min="16137" max="16140" width="7.85546875" customWidth="1"/>
    <col min="16141" max="16141" width="10" customWidth="1"/>
    <col min="16142" max="16142" width="9.85546875" customWidth="1"/>
    <col min="16143" max="16143" width="8.85546875" customWidth="1"/>
    <col min="16144" max="16144" width="6.7109375" customWidth="1"/>
  </cols>
  <sheetData>
    <row r="1" spans="2:13" s="125" customFormat="1" ht="35.25" customHeight="1" x14ac:dyDescent="0.25">
      <c r="B1" s="387" t="s">
        <v>72</v>
      </c>
      <c r="C1" s="388"/>
      <c r="D1" s="388"/>
      <c r="E1" s="388"/>
      <c r="F1" s="388"/>
      <c r="G1" s="388"/>
      <c r="H1" s="388"/>
      <c r="I1" s="388"/>
      <c r="J1" s="388"/>
      <c r="K1" s="388"/>
      <c r="L1" s="388"/>
      <c r="M1" s="389"/>
    </row>
    <row r="2" spans="2:13" s="125" customFormat="1" ht="78" customHeight="1" x14ac:dyDescent="0.25">
      <c r="B2" s="390" t="s">
        <v>163</v>
      </c>
      <c r="C2" s="391"/>
      <c r="D2" s="391"/>
      <c r="E2" s="391"/>
      <c r="F2" s="391"/>
      <c r="G2" s="391"/>
      <c r="H2" s="391"/>
      <c r="I2" s="391"/>
      <c r="J2" s="391"/>
      <c r="K2" s="391"/>
      <c r="L2" s="391"/>
      <c r="M2" s="392"/>
    </row>
    <row r="3" spans="2:13" ht="32.25" customHeight="1" x14ac:dyDescent="0.25">
      <c r="B3" s="403" t="s">
        <v>106</v>
      </c>
      <c r="C3" s="404"/>
      <c r="D3" s="404"/>
      <c r="E3" s="404"/>
      <c r="F3" s="404"/>
      <c r="G3" s="404"/>
      <c r="H3" s="404"/>
      <c r="I3" s="404"/>
      <c r="J3" s="404"/>
      <c r="K3" s="404"/>
      <c r="L3" s="404"/>
      <c r="M3" s="405"/>
    </row>
    <row r="4" spans="2:13" ht="21" customHeight="1" thickBot="1" x14ac:dyDescent="0.3">
      <c r="B4" s="215"/>
      <c r="C4" s="213"/>
      <c r="D4" s="213"/>
      <c r="E4" s="213"/>
      <c r="F4" s="213"/>
      <c r="G4" s="213"/>
      <c r="H4" s="213"/>
      <c r="I4" s="213"/>
      <c r="J4" s="213"/>
      <c r="K4" s="213"/>
      <c r="L4" s="213"/>
      <c r="M4" s="214"/>
    </row>
    <row r="5" spans="2:13" s="15" customFormat="1" ht="21" customHeight="1" thickBot="1" x14ac:dyDescent="0.3">
      <c r="B5" s="212"/>
      <c r="C5" s="212"/>
      <c r="D5" s="212"/>
      <c r="E5" s="212"/>
      <c r="F5" s="212"/>
      <c r="G5" s="212"/>
      <c r="H5" s="212"/>
      <c r="I5" s="212"/>
      <c r="J5" s="212"/>
      <c r="K5" s="212"/>
      <c r="L5" s="212"/>
      <c r="M5" s="212"/>
    </row>
    <row r="6" spans="2:13" s="126" customFormat="1" ht="15.75" customHeight="1" x14ac:dyDescent="0.25">
      <c r="B6" s="433"/>
      <c r="C6" s="434"/>
      <c r="D6" s="434"/>
      <c r="E6" s="434"/>
      <c r="F6" s="434"/>
      <c r="G6" s="434"/>
      <c r="H6" s="434"/>
      <c r="I6" s="434"/>
      <c r="J6" s="434"/>
      <c r="K6" s="434"/>
      <c r="L6" s="434"/>
      <c r="M6" s="435"/>
    </row>
    <row r="7" spans="2:13" ht="15.75" x14ac:dyDescent="0.25">
      <c r="B7" s="418" t="s">
        <v>73</v>
      </c>
      <c r="C7" s="420" t="s">
        <v>82</v>
      </c>
      <c r="D7" s="129"/>
      <c r="E7" s="406" t="s">
        <v>12</v>
      </c>
      <c r="F7" s="407"/>
      <c r="G7" s="408"/>
      <c r="H7" s="145">
        <v>400000</v>
      </c>
      <c r="I7" s="130"/>
      <c r="J7" s="422" t="s">
        <v>74</v>
      </c>
      <c r="K7" s="409">
        <f>H7/H10</f>
        <v>5555.5555555555557</v>
      </c>
      <c r="L7" s="126"/>
      <c r="M7" s="26"/>
    </row>
    <row r="8" spans="2:13" ht="21.75" customHeight="1" x14ac:dyDescent="0.25">
      <c r="B8" s="419"/>
      <c r="C8" s="421"/>
      <c r="D8" s="129"/>
      <c r="E8" s="406" t="s">
        <v>13</v>
      </c>
      <c r="F8" s="407"/>
      <c r="G8" s="408"/>
      <c r="H8" s="146">
        <v>40057</v>
      </c>
      <c r="I8" s="130"/>
      <c r="J8" s="423"/>
      <c r="K8" s="410"/>
      <c r="M8" s="26"/>
    </row>
    <row r="9" spans="2:13" ht="16.5" customHeight="1" x14ac:dyDescent="0.25">
      <c r="B9" s="412" t="s">
        <v>81</v>
      </c>
      <c r="C9" s="414" t="s">
        <v>83</v>
      </c>
      <c r="D9" s="129"/>
      <c r="E9" s="406" t="s">
        <v>14</v>
      </c>
      <c r="F9" s="407"/>
      <c r="G9" s="408"/>
      <c r="H9" s="147">
        <v>6</v>
      </c>
      <c r="I9" s="130"/>
      <c r="J9" s="423"/>
      <c r="K9" s="410"/>
      <c r="M9" s="26"/>
    </row>
    <row r="10" spans="2:13" ht="12.75" customHeight="1" x14ac:dyDescent="0.25">
      <c r="B10" s="413"/>
      <c r="C10" s="415"/>
      <c r="D10" s="129"/>
      <c r="E10" s="406" t="s">
        <v>15</v>
      </c>
      <c r="F10" s="407"/>
      <c r="G10" s="408"/>
      <c r="H10" s="147">
        <f>H9*12</f>
        <v>72</v>
      </c>
      <c r="I10" s="130"/>
      <c r="J10" s="424"/>
      <c r="K10" s="411"/>
      <c r="M10" s="26"/>
    </row>
    <row r="11" spans="2:13" ht="15" customHeight="1" x14ac:dyDescent="0.25">
      <c r="B11" s="412" t="s">
        <v>80</v>
      </c>
      <c r="C11" s="414" t="s">
        <v>75</v>
      </c>
      <c r="D11" s="129"/>
      <c r="E11" s="129"/>
      <c r="F11" s="129"/>
      <c r="G11" s="129"/>
      <c r="H11" s="129"/>
      <c r="I11" s="129"/>
      <c r="J11" s="129"/>
      <c r="K11" s="129"/>
      <c r="L11" s="129"/>
      <c r="M11" s="144"/>
    </row>
    <row r="12" spans="2:13" ht="15" customHeight="1" x14ac:dyDescent="0.25">
      <c r="B12" s="416"/>
      <c r="C12" s="417"/>
      <c r="D12" s="129"/>
      <c r="E12" s="129"/>
      <c r="F12" s="129"/>
      <c r="G12" s="129"/>
      <c r="H12" s="129"/>
      <c r="I12" s="129"/>
      <c r="J12" s="129"/>
      <c r="K12" s="129"/>
      <c r="L12" s="129"/>
      <c r="M12" s="144"/>
    </row>
    <row r="13" spans="2:13" ht="15.75" x14ac:dyDescent="0.25">
      <c r="B13" s="216"/>
      <c r="C13" s="148"/>
      <c r="D13" s="149"/>
      <c r="E13" s="149"/>
      <c r="F13" s="149"/>
      <c r="G13" s="149"/>
      <c r="H13" s="149"/>
      <c r="I13" s="149"/>
      <c r="J13" s="149"/>
      <c r="K13" s="149"/>
      <c r="L13" s="149"/>
      <c r="M13" s="150"/>
    </row>
    <row r="14" spans="2:13" ht="15.75" x14ac:dyDescent="0.25">
      <c r="B14" s="132" t="s">
        <v>16</v>
      </c>
      <c r="C14" s="133">
        <v>1</v>
      </c>
      <c r="D14" s="133">
        <v>2</v>
      </c>
      <c r="E14" s="133">
        <v>3</v>
      </c>
      <c r="F14" s="133">
        <v>4</v>
      </c>
      <c r="G14" s="133">
        <v>5</v>
      </c>
      <c r="H14" s="133">
        <v>6</v>
      </c>
      <c r="I14" s="151" t="s">
        <v>84</v>
      </c>
      <c r="M14" s="26"/>
    </row>
    <row r="15" spans="2:13" ht="31.5" x14ac:dyDescent="0.25">
      <c r="B15" s="132" t="s">
        <v>17</v>
      </c>
      <c r="C15" s="134">
        <f t="shared" ref="C15:H15" si="0">+$K$7*C16</f>
        <v>55555.555555555555</v>
      </c>
      <c r="D15" s="134">
        <f t="shared" si="0"/>
        <v>66666.666666666672</v>
      </c>
      <c r="E15" s="134">
        <f t="shared" si="0"/>
        <v>66666.666666666672</v>
      </c>
      <c r="F15" s="134">
        <f t="shared" si="0"/>
        <v>66666.666666666672</v>
      </c>
      <c r="G15" s="134">
        <f t="shared" si="0"/>
        <v>66666.666666666672</v>
      </c>
      <c r="H15" s="134">
        <f t="shared" si="0"/>
        <v>66666.666666666672</v>
      </c>
      <c r="I15" s="152">
        <f>SUM(C15:H15)</f>
        <v>388888.88888888893</v>
      </c>
      <c r="M15" s="26"/>
    </row>
    <row r="16" spans="2:13" ht="15.75" x14ac:dyDescent="0.25">
      <c r="B16" s="135" t="s">
        <v>18</v>
      </c>
      <c r="C16" s="136">
        <v>10</v>
      </c>
      <c r="D16" s="136">
        <v>12</v>
      </c>
      <c r="E16" s="136">
        <v>12</v>
      </c>
      <c r="F16" s="136">
        <v>12</v>
      </c>
      <c r="G16" s="136">
        <v>12</v>
      </c>
      <c r="H16" s="136">
        <v>12</v>
      </c>
      <c r="I16" s="153">
        <f>SUM(C16:H16)</f>
        <v>70</v>
      </c>
      <c r="M16" s="26"/>
    </row>
    <row r="17" spans="2:13" ht="15.75" x14ac:dyDescent="0.25">
      <c r="B17" s="137"/>
      <c r="C17" s="138"/>
      <c r="D17" s="138"/>
      <c r="E17" s="138"/>
      <c r="F17" s="138"/>
      <c r="G17" s="138"/>
      <c r="H17" s="138"/>
      <c r="I17" s="138"/>
      <c r="J17" s="138"/>
      <c r="K17" s="138"/>
      <c r="L17" s="138"/>
      <c r="M17" s="131"/>
    </row>
    <row r="18" spans="2:13" ht="16.5" thickBot="1" x14ac:dyDescent="0.3">
      <c r="B18" s="139"/>
      <c r="C18" s="129"/>
      <c r="D18" s="129"/>
      <c r="E18" s="130"/>
      <c r="F18" s="130"/>
      <c r="G18" s="130"/>
      <c r="H18" s="130"/>
      <c r="I18" s="130"/>
      <c r="J18" s="130"/>
      <c r="K18" s="130"/>
      <c r="L18" s="130"/>
      <c r="M18" s="131"/>
    </row>
    <row r="19" spans="2:13" ht="15.75" x14ac:dyDescent="0.25">
      <c r="B19" s="393" t="s">
        <v>76</v>
      </c>
      <c r="C19" s="394"/>
      <c r="D19" s="395" t="s">
        <v>77</v>
      </c>
      <c r="E19" s="396"/>
      <c r="F19" s="396"/>
      <c r="G19" s="399" t="s">
        <v>78</v>
      </c>
      <c r="H19" s="399"/>
      <c r="I19" s="400"/>
      <c r="J19" s="129"/>
      <c r="K19" s="130"/>
      <c r="L19" s="130"/>
      <c r="M19" s="131"/>
    </row>
    <row r="20" spans="2:13" ht="16.5" thickBot="1" x14ac:dyDescent="0.3">
      <c r="B20" s="393"/>
      <c r="C20" s="394"/>
      <c r="D20" s="397"/>
      <c r="E20" s="398"/>
      <c r="F20" s="398"/>
      <c r="G20" s="401" t="s">
        <v>79</v>
      </c>
      <c r="H20" s="401"/>
      <c r="I20" s="402"/>
      <c r="J20" s="129"/>
      <c r="K20" s="130"/>
      <c r="L20" s="130"/>
      <c r="M20" s="131"/>
    </row>
    <row r="21" spans="2:13" ht="16.5" thickBot="1" x14ac:dyDescent="0.3">
      <c r="B21" s="140"/>
      <c r="C21" s="141"/>
      <c r="D21" s="141"/>
      <c r="E21" s="142"/>
      <c r="F21" s="142"/>
      <c r="G21" s="142"/>
      <c r="H21" s="142"/>
      <c r="I21" s="142"/>
      <c r="J21" s="142"/>
      <c r="K21" s="142"/>
      <c r="L21" s="142"/>
      <c r="M21" s="143"/>
    </row>
    <row r="23" spans="2:13" ht="15.75" thickBot="1" x14ac:dyDescent="0.3"/>
    <row r="24" spans="2:13" ht="15.75" customHeight="1" x14ac:dyDescent="0.25">
      <c r="B24" s="436"/>
      <c r="C24" s="437"/>
      <c r="D24" s="437"/>
      <c r="E24" s="437"/>
      <c r="F24" s="437"/>
      <c r="G24" s="437"/>
      <c r="H24" s="437"/>
      <c r="I24" s="437"/>
      <c r="J24" s="437"/>
      <c r="K24" s="437"/>
      <c r="L24" s="437"/>
      <c r="M24" s="438"/>
    </row>
    <row r="25" spans="2:13" ht="15.75" customHeight="1" x14ac:dyDescent="0.25">
      <c r="B25" s="418" t="s">
        <v>73</v>
      </c>
      <c r="C25" s="420" t="s">
        <v>82</v>
      </c>
      <c r="D25" s="129"/>
      <c r="E25" s="406" t="s">
        <v>12</v>
      </c>
      <c r="F25" s="407"/>
      <c r="G25" s="408"/>
      <c r="H25" s="145">
        <v>400000</v>
      </c>
      <c r="I25" s="130"/>
      <c r="J25" s="422" t="s">
        <v>74</v>
      </c>
      <c r="K25" s="409">
        <f>H25/H28</f>
        <v>5555.5555555555557</v>
      </c>
      <c r="L25" s="126"/>
      <c r="M25" s="26"/>
    </row>
    <row r="26" spans="2:13" ht="15.75" x14ac:dyDescent="0.25">
      <c r="B26" s="419"/>
      <c r="C26" s="421"/>
      <c r="D26" s="129"/>
      <c r="E26" s="406" t="s">
        <v>13</v>
      </c>
      <c r="F26" s="407"/>
      <c r="G26" s="408"/>
      <c r="H26" s="146">
        <v>40057</v>
      </c>
      <c r="I26" s="130"/>
      <c r="J26" s="423"/>
      <c r="K26" s="410"/>
      <c r="M26" s="26"/>
    </row>
    <row r="27" spans="2:13" ht="15.75" x14ac:dyDescent="0.25">
      <c r="B27" s="412" t="s">
        <v>81</v>
      </c>
      <c r="C27" s="414" t="s">
        <v>83</v>
      </c>
      <c r="D27" s="129"/>
      <c r="E27" s="406" t="s">
        <v>14</v>
      </c>
      <c r="F27" s="407"/>
      <c r="G27" s="408"/>
      <c r="H27" s="147">
        <v>6</v>
      </c>
      <c r="I27" s="130"/>
      <c r="J27" s="423"/>
      <c r="K27" s="410"/>
      <c r="M27" s="26"/>
    </row>
    <row r="28" spans="2:13" ht="15" customHeight="1" x14ac:dyDescent="0.25">
      <c r="B28" s="413"/>
      <c r="C28" s="415"/>
      <c r="D28" s="129"/>
      <c r="E28" s="406" t="s">
        <v>15</v>
      </c>
      <c r="F28" s="407"/>
      <c r="G28" s="408"/>
      <c r="H28" s="147">
        <f>H27*12</f>
        <v>72</v>
      </c>
      <c r="I28" s="130"/>
      <c r="J28" s="424"/>
      <c r="K28" s="411"/>
      <c r="M28" s="26"/>
    </row>
    <row r="29" spans="2:13" ht="15" customHeight="1" x14ac:dyDescent="0.25">
      <c r="B29" s="412" t="s">
        <v>80</v>
      </c>
      <c r="C29" s="414" t="s">
        <v>75</v>
      </c>
      <c r="D29" s="129"/>
      <c r="E29" s="129"/>
      <c r="F29" s="129"/>
      <c r="G29" s="129"/>
      <c r="H29" s="129"/>
      <c r="I29" s="129"/>
      <c r="J29" s="129"/>
      <c r="K29" s="129"/>
      <c r="L29" s="129"/>
      <c r="M29" s="144"/>
    </row>
    <row r="30" spans="2:13" ht="15" customHeight="1" x14ac:dyDescent="0.25">
      <c r="B30" s="416"/>
      <c r="C30" s="417"/>
      <c r="D30" s="129"/>
      <c r="E30" s="129"/>
      <c r="F30" s="129"/>
      <c r="G30" s="129"/>
      <c r="H30" s="129"/>
      <c r="I30" s="129"/>
      <c r="J30" s="129"/>
      <c r="K30" s="129"/>
      <c r="L30" s="129"/>
      <c r="M30" s="144"/>
    </row>
    <row r="31" spans="2:13" ht="15.75" x14ac:dyDescent="0.25">
      <c r="B31" s="216"/>
      <c r="C31" s="148"/>
      <c r="D31" s="149"/>
      <c r="E31" s="149"/>
      <c r="F31" s="149"/>
      <c r="G31" s="149"/>
      <c r="H31" s="149"/>
      <c r="I31" s="149"/>
      <c r="J31" s="149"/>
      <c r="K31" s="149"/>
      <c r="L31" s="149"/>
      <c r="M31" s="150"/>
    </row>
    <row r="32" spans="2:13" ht="15.75" x14ac:dyDescent="0.25">
      <c r="B32" s="132" t="s">
        <v>16</v>
      </c>
      <c r="C32" s="133">
        <v>1</v>
      </c>
      <c r="D32" s="133">
        <v>2</v>
      </c>
      <c r="E32" s="133">
        <v>3</v>
      </c>
      <c r="F32" s="133">
        <v>4</v>
      </c>
      <c r="G32" s="133">
        <v>5</v>
      </c>
      <c r="H32" s="133">
        <v>6</v>
      </c>
      <c r="I32" s="151" t="s">
        <v>84</v>
      </c>
      <c r="M32" s="26"/>
    </row>
    <row r="33" spans="2:13" ht="31.5" x14ac:dyDescent="0.25">
      <c r="B33" s="132" t="s">
        <v>17</v>
      </c>
      <c r="C33" s="134">
        <f t="shared" ref="C33:H33" si="1">+$K$7*C34</f>
        <v>55555.555555555555</v>
      </c>
      <c r="D33" s="134">
        <f t="shared" si="1"/>
        <v>66666.666666666672</v>
      </c>
      <c r="E33" s="134">
        <f t="shared" si="1"/>
        <v>66666.666666666672</v>
      </c>
      <c r="F33" s="134">
        <f t="shared" si="1"/>
        <v>66666.666666666672</v>
      </c>
      <c r="G33" s="134">
        <f t="shared" si="1"/>
        <v>66666.666666666672</v>
      </c>
      <c r="H33" s="134">
        <f t="shared" si="1"/>
        <v>66666.666666666672</v>
      </c>
      <c r="I33" s="152">
        <f>SUM(C33:H33)</f>
        <v>388888.88888888893</v>
      </c>
      <c r="M33" s="26"/>
    </row>
    <row r="34" spans="2:13" ht="15.75" x14ac:dyDescent="0.25">
      <c r="B34" s="135" t="s">
        <v>18</v>
      </c>
      <c r="C34" s="136">
        <v>10</v>
      </c>
      <c r="D34" s="136">
        <v>12</v>
      </c>
      <c r="E34" s="136">
        <v>12</v>
      </c>
      <c r="F34" s="136">
        <v>12</v>
      </c>
      <c r="G34" s="136">
        <v>12</v>
      </c>
      <c r="H34" s="136">
        <v>12</v>
      </c>
      <c r="I34" s="153">
        <f>SUM(C34:H34)</f>
        <v>70</v>
      </c>
      <c r="M34" s="26"/>
    </row>
    <row r="35" spans="2:13" ht="15.75" x14ac:dyDescent="0.25">
      <c r="B35" s="137"/>
      <c r="C35" s="138"/>
      <c r="D35" s="138"/>
      <c r="E35" s="138"/>
      <c r="F35" s="138"/>
      <c r="G35" s="138"/>
      <c r="H35" s="138"/>
      <c r="I35" s="138"/>
      <c r="J35" s="138"/>
      <c r="K35" s="138"/>
      <c r="L35" s="138"/>
      <c r="M35" s="131"/>
    </row>
    <row r="36" spans="2:13" ht="15.75" customHeight="1" thickBot="1" x14ac:dyDescent="0.3">
      <c r="B36" s="139"/>
      <c r="C36" s="129"/>
      <c r="D36" s="129"/>
      <c r="E36" s="130"/>
      <c r="F36" s="130"/>
      <c r="G36" s="130"/>
      <c r="H36" s="130"/>
      <c r="I36" s="130"/>
      <c r="J36" s="130"/>
      <c r="K36" s="130"/>
      <c r="L36" s="130"/>
      <c r="M36" s="131"/>
    </row>
    <row r="37" spans="2:13" ht="15.75" x14ac:dyDescent="0.25">
      <c r="B37" s="393" t="s">
        <v>76</v>
      </c>
      <c r="C37" s="394"/>
      <c r="D37" s="425" t="s">
        <v>77</v>
      </c>
      <c r="E37" s="426"/>
      <c r="F37" s="426"/>
      <c r="G37" s="429" t="s">
        <v>78</v>
      </c>
      <c r="H37" s="429"/>
      <c r="I37" s="430"/>
      <c r="J37" s="129"/>
      <c r="K37" s="130"/>
      <c r="L37" s="130"/>
      <c r="M37" s="131"/>
    </row>
    <row r="38" spans="2:13" ht="16.5" thickBot="1" x14ac:dyDescent="0.3">
      <c r="B38" s="393"/>
      <c r="C38" s="394"/>
      <c r="D38" s="427"/>
      <c r="E38" s="428"/>
      <c r="F38" s="428"/>
      <c r="G38" s="431" t="s">
        <v>79</v>
      </c>
      <c r="H38" s="431"/>
      <c r="I38" s="432"/>
      <c r="J38" s="129"/>
      <c r="K38" s="130"/>
      <c r="L38" s="130"/>
      <c r="M38" s="131"/>
    </row>
    <row r="39" spans="2:13" ht="16.5" thickBot="1" x14ac:dyDescent="0.3">
      <c r="B39" s="140"/>
      <c r="C39" s="141"/>
      <c r="D39" s="141"/>
      <c r="E39" s="142"/>
      <c r="F39" s="142"/>
      <c r="G39" s="142"/>
      <c r="H39" s="142"/>
      <c r="I39" s="142"/>
      <c r="J39" s="142"/>
      <c r="K39" s="142"/>
      <c r="L39" s="142"/>
      <c r="M39" s="143"/>
    </row>
    <row r="41" spans="2:13" ht="15.75" thickBot="1" x14ac:dyDescent="0.3"/>
    <row r="42" spans="2:13" ht="15.75" x14ac:dyDescent="0.25">
      <c r="B42" s="436"/>
      <c r="C42" s="437"/>
      <c r="D42" s="437"/>
      <c r="E42" s="437"/>
      <c r="F42" s="437"/>
      <c r="G42" s="437"/>
      <c r="H42" s="437"/>
      <c r="I42" s="437"/>
      <c r="J42" s="437"/>
      <c r="K42" s="437"/>
      <c r="L42" s="437"/>
      <c r="M42" s="438"/>
    </row>
    <row r="43" spans="2:13" ht="15.75" x14ac:dyDescent="0.25">
      <c r="B43" s="418" t="s">
        <v>73</v>
      </c>
      <c r="C43" s="420" t="s">
        <v>82</v>
      </c>
      <c r="D43" s="129"/>
      <c r="E43" s="406" t="s">
        <v>12</v>
      </c>
      <c r="F43" s="407"/>
      <c r="G43" s="408"/>
      <c r="H43" s="145">
        <v>400000</v>
      </c>
      <c r="I43" s="130"/>
      <c r="J43" s="422" t="s">
        <v>74</v>
      </c>
      <c r="K43" s="409">
        <f>H43/H46</f>
        <v>5555.5555555555557</v>
      </c>
      <c r="L43" s="126"/>
      <c r="M43" s="26"/>
    </row>
    <row r="44" spans="2:13" ht="15.75" x14ac:dyDescent="0.25">
      <c r="B44" s="419"/>
      <c r="C44" s="421"/>
      <c r="D44" s="129"/>
      <c r="E44" s="406" t="s">
        <v>13</v>
      </c>
      <c r="F44" s="407"/>
      <c r="G44" s="408"/>
      <c r="H44" s="146">
        <v>40057</v>
      </c>
      <c r="I44" s="130"/>
      <c r="J44" s="423"/>
      <c r="K44" s="410"/>
      <c r="M44" s="26"/>
    </row>
    <row r="45" spans="2:13" ht="15.75" x14ac:dyDescent="0.25">
      <c r="B45" s="412" t="s">
        <v>81</v>
      </c>
      <c r="C45" s="414" t="s">
        <v>83</v>
      </c>
      <c r="D45" s="129"/>
      <c r="E45" s="406" t="s">
        <v>14</v>
      </c>
      <c r="F45" s="407"/>
      <c r="G45" s="408"/>
      <c r="H45" s="147">
        <v>6</v>
      </c>
      <c r="I45" s="130"/>
      <c r="J45" s="423"/>
      <c r="K45" s="410"/>
      <c r="M45" s="26"/>
    </row>
    <row r="46" spans="2:13" ht="15.75" x14ac:dyDescent="0.25">
      <c r="B46" s="413"/>
      <c r="C46" s="415"/>
      <c r="D46" s="129"/>
      <c r="E46" s="406" t="s">
        <v>15</v>
      </c>
      <c r="F46" s="407"/>
      <c r="G46" s="408"/>
      <c r="H46" s="147">
        <f>H45*12</f>
        <v>72</v>
      </c>
      <c r="I46" s="130"/>
      <c r="J46" s="424"/>
      <c r="K46" s="411"/>
      <c r="M46" s="26"/>
    </row>
    <row r="47" spans="2:13" ht="15.75" x14ac:dyDescent="0.25">
      <c r="B47" s="412" t="s">
        <v>80</v>
      </c>
      <c r="C47" s="414" t="s">
        <v>75</v>
      </c>
      <c r="D47" s="129"/>
      <c r="E47" s="129"/>
      <c r="F47" s="129"/>
      <c r="G47" s="129"/>
      <c r="H47" s="129"/>
      <c r="I47" s="129"/>
      <c r="J47" s="129"/>
      <c r="K47" s="129"/>
      <c r="L47" s="129"/>
      <c r="M47" s="144"/>
    </row>
    <row r="48" spans="2:13" ht="15.75" x14ac:dyDescent="0.25">
      <c r="B48" s="416"/>
      <c r="C48" s="417"/>
      <c r="D48" s="129"/>
      <c r="E48" s="129"/>
      <c r="F48" s="129"/>
      <c r="G48" s="129"/>
      <c r="H48" s="129"/>
      <c r="I48" s="129"/>
      <c r="J48" s="129"/>
      <c r="K48" s="129"/>
      <c r="L48" s="129"/>
      <c r="M48" s="144"/>
    </row>
    <row r="49" spans="2:13" ht="15.75" x14ac:dyDescent="0.25">
      <c r="B49" s="216"/>
      <c r="C49" s="148"/>
      <c r="D49" s="149"/>
      <c r="E49" s="149"/>
      <c r="F49" s="149"/>
      <c r="G49" s="149"/>
      <c r="H49" s="149"/>
      <c r="I49" s="149"/>
      <c r="J49" s="149"/>
      <c r="K49" s="149"/>
      <c r="L49" s="149"/>
      <c r="M49" s="150"/>
    </row>
    <row r="50" spans="2:13" ht="15.75" x14ac:dyDescent="0.25">
      <c r="B50" s="132" t="s">
        <v>16</v>
      </c>
      <c r="C50" s="133">
        <v>1</v>
      </c>
      <c r="D50" s="133">
        <v>2</v>
      </c>
      <c r="E50" s="133">
        <v>3</v>
      </c>
      <c r="F50" s="133">
        <v>4</v>
      </c>
      <c r="G50" s="133">
        <v>5</v>
      </c>
      <c r="H50" s="133">
        <v>6</v>
      </c>
      <c r="I50" s="151" t="s">
        <v>84</v>
      </c>
      <c r="M50" s="26"/>
    </row>
    <row r="51" spans="2:13" ht="31.5" x14ac:dyDescent="0.25">
      <c r="B51" s="132" t="s">
        <v>17</v>
      </c>
      <c r="C51" s="134">
        <f t="shared" ref="C51:H51" si="2">+$K$7*C52</f>
        <v>55555.555555555555</v>
      </c>
      <c r="D51" s="134">
        <f t="shared" si="2"/>
        <v>66666.666666666672</v>
      </c>
      <c r="E51" s="134">
        <f t="shared" si="2"/>
        <v>66666.666666666672</v>
      </c>
      <c r="F51" s="134">
        <f t="shared" si="2"/>
        <v>66666.666666666672</v>
      </c>
      <c r="G51" s="134">
        <f t="shared" si="2"/>
        <v>66666.666666666672</v>
      </c>
      <c r="H51" s="134">
        <f t="shared" si="2"/>
        <v>66666.666666666672</v>
      </c>
      <c r="I51" s="152">
        <f>SUM(C51:H51)</f>
        <v>388888.88888888893</v>
      </c>
      <c r="M51" s="26"/>
    </row>
    <row r="52" spans="2:13" ht="15.75" x14ac:dyDescent="0.25">
      <c r="B52" s="135" t="s">
        <v>18</v>
      </c>
      <c r="C52" s="136">
        <v>10</v>
      </c>
      <c r="D52" s="136">
        <v>12</v>
      </c>
      <c r="E52" s="136">
        <v>12</v>
      </c>
      <c r="F52" s="136">
        <v>12</v>
      </c>
      <c r="G52" s="136">
        <v>12</v>
      </c>
      <c r="H52" s="136">
        <v>12</v>
      </c>
      <c r="I52" s="153">
        <f>SUM(C52:H52)</f>
        <v>70</v>
      </c>
      <c r="M52" s="26"/>
    </row>
    <row r="53" spans="2:13" ht="15.75" x14ac:dyDescent="0.25">
      <c r="B53" s="137"/>
      <c r="C53" s="138"/>
      <c r="D53" s="138"/>
      <c r="E53" s="138"/>
      <c r="F53" s="138"/>
      <c r="G53" s="138"/>
      <c r="H53" s="138"/>
      <c r="I53" s="138"/>
      <c r="J53" s="138"/>
      <c r="K53" s="138"/>
      <c r="L53" s="138"/>
      <c r="M53" s="131"/>
    </row>
    <row r="54" spans="2:13" ht="16.5" thickBot="1" x14ac:dyDescent="0.3">
      <c r="B54" s="139"/>
      <c r="C54" s="129"/>
      <c r="D54" s="129"/>
      <c r="E54" s="130"/>
      <c r="F54" s="130"/>
      <c r="G54" s="130"/>
      <c r="H54" s="130"/>
      <c r="I54" s="130"/>
      <c r="J54" s="130"/>
      <c r="K54" s="130"/>
      <c r="L54" s="130"/>
      <c r="M54" s="131"/>
    </row>
    <row r="55" spans="2:13" ht="15.75" x14ac:dyDescent="0.25">
      <c r="B55" s="393" t="s">
        <v>76</v>
      </c>
      <c r="C55" s="394"/>
      <c r="D55" s="425" t="s">
        <v>77</v>
      </c>
      <c r="E55" s="426"/>
      <c r="F55" s="426"/>
      <c r="G55" s="429" t="s">
        <v>78</v>
      </c>
      <c r="H55" s="429"/>
      <c r="I55" s="430"/>
      <c r="J55" s="129"/>
      <c r="K55" s="130"/>
      <c r="L55" s="130"/>
      <c r="M55" s="131"/>
    </row>
    <row r="56" spans="2:13" ht="16.5" thickBot="1" x14ac:dyDescent="0.3">
      <c r="B56" s="393"/>
      <c r="C56" s="394"/>
      <c r="D56" s="427"/>
      <c r="E56" s="428"/>
      <c r="F56" s="428"/>
      <c r="G56" s="431" t="s">
        <v>79</v>
      </c>
      <c r="H56" s="431"/>
      <c r="I56" s="432"/>
      <c r="J56" s="129"/>
      <c r="K56" s="130"/>
      <c r="L56" s="130"/>
      <c r="M56" s="131"/>
    </row>
    <row r="57" spans="2:13" ht="16.5" thickBot="1" x14ac:dyDescent="0.3">
      <c r="B57" s="140"/>
      <c r="C57" s="141"/>
      <c r="D57" s="141"/>
      <c r="E57" s="142"/>
      <c r="F57" s="142"/>
      <c r="G57" s="142"/>
      <c r="H57" s="142"/>
      <c r="I57" s="142"/>
      <c r="J57" s="142"/>
      <c r="K57" s="142"/>
      <c r="L57" s="142"/>
      <c r="M57" s="143"/>
    </row>
  </sheetData>
  <sheetProtection formatColumns="0"/>
  <mergeCells count="54">
    <mergeCell ref="B55:C56"/>
    <mergeCell ref="D55:F56"/>
    <mergeCell ref="G55:I55"/>
    <mergeCell ref="G56:I56"/>
    <mergeCell ref="B6:M6"/>
    <mergeCell ref="B24:M24"/>
    <mergeCell ref="B42:M42"/>
    <mergeCell ref="B45:B46"/>
    <mergeCell ref="C45:C46"/>
    <mergeCell ref="E45:G45"/>
    <mergeCell ref="E46:G46"/>
    <mergeCell ref="B47:B48"/>
    <mergeCell ref="C47:C48"/>
    <mergeCell ref="J25:J28"/>
    <mergeCell ref="K25:K28"/>
    <mergeCell ref="B29:B30"/>
    <mergeCell ref="E27:G27"/>
    <mergeCell ref="K43:K46"/>
    <mergeCell ref="E44:G44"/>
    <mergeCell ref="B27:B28"/>
    <mergeCell ref="C27:C28"/>
    <mergeCell ref="B37:C38"/>
    <mergeCell ref="D37:F38"/>
    <mergeCell ref="G37:I37"/>
    <mergeCell ref="G38:I38"/>
    <mergeCell ref="E28:G28"/>
    <mergeCell ref="C29:C30"/>
    <mergeCell ref="B43:B44"/>
    <mergeCell ref="C43:C44"/>
    <mergeCell ref="E43:G43"/>
    <mergeCell ref="J43:J46"/>
    <mergeCell ref="B7:B8"/>
    <mergeCell ref="C7:C8"/>
    <mergeCell ref="J7:J10"/>
    <mergeCell ref="B25:B26"/>
    <mergeCell ref="C25:C26"/>
    <mergeCell ref="E25:G25"/>
    <mergeCell ref="E26:G26"/>
    <mergeCell ref="B1:M1"/>
    <mergeCell ref="B2:M2"/>
    <mergeCell ref="B19:C20"/>
    <mergeCell ref="D19:F20"/>
    <mergeCell ref="G19:I19"/>
    <mergeCell ref="G20:I20"/>
    <mergeCell ref="B3:M3"/>
    <mergeCell ref="E7:G7"/>
    <mergeCell ref="E8:G8"/>
    <mergeCell ref="E9:G9"/>
    <mergeCell ref="E10:G10"/>
    <mergeCell ref="K7:K10"/>
    <mergeCell ref="B9:B10"/>
    <mergeCell ref="C9:C10"/>
    <mergeCell ref="B11:B12"/>
    <mergeCell ref="C11:C12"/>
  </mergeCells>
  <pageMargins left="0.7" right="0.7" top="0.75" bottom="0.75" header="0.3" footer="0.3"/>
  <pageSetup scale="56"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4"/>
  <sheetViews>
    <sheetView showGridLines="0" workbookViewId="0">
      <pane ySplit="1" topLeftCell="A2" activePane="bottomLeft" state="frozen"/>
      <selection pane="bottomLeft" activeCell="E10" sqref="E10"/>
    </sheetView>
  </sheetViews>
  <sheetFormatPr defaultRowHeight="15" x14ac:dyDescent="0.25"/>
  <cols>
    <col min="1" max="1" width="6.140625" style="33" customWidth="1"/>
    <col min="2" max="2" width="35.42578125" style="33" customWidth="1"/>
    <col min="3" max="3" width="27" style="33" customWidth="1"/>
    <col min="4" max="4" width="31" style="2" customWidth="1"/>
    <col min="5" max="5" width="22.28515625" style="33" customWidth="1"/>
    <col min="6" max="6" width="25.7109375" style="2" customWidth="1"/>
    <col min="8" max="8" width="26.5703125" customWidth="1"/>
    <col min="9" max="9" width="13.28515625" bestFit="1" customWidth="1"/>
    <col min="10" max="10" width="13.42578125" bestFit="1" customWidth="1"/>
    <col min="11" max="11" width="14.28515625" bestFit="1" customWidth="1"/>
  </cols>
  <sheetData>
    <row r="1" spans="1:9" ht="21" customHeight="1" x14ac:dyDescent="0.25">
      <c r="A1"/>
      <c r="B1" s="439" t="s">
        <v>115</v>
      </c>
      <c r="C1" s="440"/>
      <c r="D1" s="440"/>
      <c r="E1" s="440"/>
      <c r="F1" s="441"/>
      <c r="I1" s="1"/>
    </row>
    <row r="2" spans="1:9" ht="66" customHeight="1" x14ac:dyDescent="0.25">
      <c r="A2"/>
      <c r="B2" s="442" t="s">
        <v>150</v>
      </c>
      <c r="C2" s="443"/>
      <c r="D2" s="443"/>
      <c r="E2" s="443"/>
      <c r="F2" s="444"/>
      <c r="I2" s="1"/>
    </row>
    <row r="3" spans="1:9" ht="33.75" customHeight="1" x14ac:dyDescent="0.25">
      <c r="A3"/>
      <c r="B3" s="403" t="s">
        <v>133</v>
      </c>
      <c r="C3" s="404"/>
      <c r="D3" s="404"/>
      <c r="E3" s="404"/>
      <c r="F3" s="405"/>
    </row>
    <row r="4" spans="1:9" ht="21" customHeight="1" thickBot="1" x14ac:dyDescent="0.3">
      <c r="A4"/>
      <c r="B4" s="445"/>
      <c r="C4" s="446"/>
      <c r="D4" s="446"/>
      <c r="E4" s="446"/>
      <c r="F4" s="447"/>
    </row>
    <row r="5" spans="1:9" ht="21" customHeight="1" thickBot="1" x14ac:dyDescent="0.3">
      <c r="A5"/>
      <c r="B5" s="210"/>
      <c r="C5" s="210"/>
      <c r="D5" s="210"/>
      <c r="E5" s="210"/>
      <c r="F5" s="210"/>
    </row>
    <row r="6" spans="1:9" ht="79.5" customHeight="1" x14ac:dyDescent="0.25">
      <c r="A6"/>
      <c r="B6" s="453" t="s">
        <v>151</v>
      </c>
      <c r="C6" s="454"/>
      <c r="D6" s="455"/>
      <c r="E6" s="210"/>
      <c r="F6" s="210"/>
    </row>
    <row r="7" spans="1:9" ht="46.5" customHeight="1" x14ac:dyDescent="0.25">
      <c r="A7"/>
      <c r="B7" s="258" t="s">
        <v>116</v>
      </c>
      <c r="C7" s="448" t="s">
        <v>119</v>
      </c>
      <c r="D7" s="449"/>
      <c r="E7" s="210"/>
      <c r="F7" s="210"/>
    </row>
    <row r="8" spans="1:9" ht="21" customHeight="1" x14ac:dyDescent="0.25">
      <c r="A8"/>
      <c r="B8" s="232" t="s">
        <v>22</v>
      </c>
      <c r="C8" s="456">
        <v>0.247</v>
      </c>
      <c r="D8" s="457"/>
      <c r="E8" s="210"/>
      <c r="F8" s="210"/>
    </row>
    <row r="9" spans="1:9" ht="21" customHeight="1" x14ac:dyDescent="0.25">
      <c r="A9"/>
      <c r="B9" s="232" t="s">
        <v>23</v>
      </c>
      <c r="C9" s="456">
        <v>0.13600000000000001</v>
      </c>
      <c r="D9" s="457"/>
      <c r="E9" s="210"/>
      <c r="F9" s="210"/>
    </row>
    <row r="10" spans="1:9" ht="21" customHeight="1" x14ac:dyDescent="0.25">
      <c r="A10"/>
      <c r="B10" s="232" t="s">
        <v>25</v>
      </c>
      <c r="C10" s="456">
        <v>0.39600000000000002</v>
      </c>
      <c r="D10" s="457"/>
      <c r="E10" s="210"/>
      <c r="F10" s="210"/>
    </row>
    <row r="11" spans="1:9" ht="21" customHeight="1" x14ac:dyDescent="0.25">
      <c r="A11"/>
      <c r="B11" s="232" t="s">
        <v>26</v>
      </c>
      <c r="C11" s="456">
        <v>3.0000000000000001E-3</v>
      </c>
      <c r="D11" s="457"/>
      <c r="E11" s="210"/>
      <c r="F11" s="210"/>
    </row>
    <row r="12" spans="1:9" ht="21" customHeight="1" thickBot="1" x14ac:dyDescent="0.3">
      <c r="A12"/>
      <c r="B12" s="233" t="s">
        <v>27</v>
      </c>
      <c r="C12" s="458">
        <v>0.255</v>
      </c>
      <c r="D12" s="459"/>
      <c r="E12" s="210"/>
      <c r="F12" s="210"/>
    </row>
    <row r="13" spans="1:9" s="234" customFormat="1" ht="21" customHeight="1" thickBot="1" x14ac:dyDescent="0.3">
      <c r="B13" s="241"/>
      <c r="C13" s="242"/>
      <c r="D13" s="242"/>
      <c r="E13" s="210"/>
      <c r="F13" s="210"/>
    </row>
    <row r="14" spans="1:9" s="237" customFormat="1" ht="35.25" customHeight="1" x14ac:dyDescent="0.25">
      <c r="B14" s="450" t="s">
        <v>118</v>
      </c>
      <c r="C14" s="451"/>
      <c r="D14" s="451"/>
      <c r="E14" s="451"/>
      <c r="F14" s="452"/>
      <c r="G14" s="236"/>
      <c r="H14" s="238"/>
    </row>
    <row r="15" spans="1:9" ht="27" customHeight="1" x14ac:dyDescent="0.25">
      <c r="A15"/>
      <c r="B15" s="254" t="s">
        <v>116</v>
      </c>
      <c r="C15" s="255" t="s">
        <v>42</v>
      </c>
      <c r="D15" s="255" t="s">
        <v>30</v>
      </c>
      <c r="E15" s="256" t="s">
        <v>20</v>
      </c>
      <c r="F15" s="257" t="s">
        <v>121</v>
      </c>
      <c r="G15" s="57"/>
      <c r="H15" s="32"/>
    </row>
    <row r="16" spans="1:9" ht="23.25" customHeight="1" x14ac:dyDescent="0.25">
      <c r="A16"/>
      <c r="B16" s="245" t="s">
        <v>22</v>
      </c>
      <c r="C16" s="246">
        <v>90000</v>
      </c>
      <c r="D16" s="247" t="s">
        <v>21</v>
      </c>
      <c r="E16" s="248">
        <f>$C$8</f>
        <v>0.247</v>
      </c>
      <c r="F16" s="249">
        <f t="shared" ref="F16:F27" si="0">C16*E16+C16</f>
        <v>112230</v>
      </c>
      <c r="G16" s="36"/>
      <c r="H16" s="34"/>
    </row>
    <row r="17" spans="1:14" ht="20.25" customHeight="1" x14ac:dyDescent="0.25">
      <c r="A17"/>
      <c r="B17" s="245" t="s">
        <v>22</v>
      </c>
      <c r="C17" s="246">
        <v>75000</v>
      </c>
      <c r="D17" s="247" t="s">
        <v>29</v>
      </c>
      <c r="E17" s="248">
        <f t="shared" ref="E17:E22" si="1">$C$8</f>
        <v>0.247</v>
      </c>
      <c r="F17" s="249">
        <f t="shared" si="0"/>
        <v>93525</v>
      </c>
      <c r="G17" s="31"/>
      <c r="H17" s="37"/>
    </row>
    <row r="18" spans="1:14" ht="23.25" customHeight="1" x14ac:dyDescent="0.25">
      <c r="A18"/>
      <c r="B18" s="245" t="s">
        <v>22</v>
      </c>
      <c r="C18" s="246">
        <v>62000</v>
      </c>
      <c r="D18" s="247" t="s">
        <v>28</v>
      </c>
      <c r="E18" s="248">
        <f t="shared" si="1"/>
        <v>0.247</v>
      </c>
      <c r="F18" s="249">
        <f t="shared" si="0"/>
        <v>77314</v>
      </c>
      <c r="G18" s="31"/>
      <c r="H18" s="38"/>
    </row>
    <row r="19" spans="1:14" ht="24.75" customHeight="1" x14ac:dyDescent="0.25">
      <c r="A19"/>
      <c r="B19" s="245" t="s">
        <v>22</v>
      </c>
      <c r="C19" s="246">
        <v>55000</v>
      </c>
      <c r="D19" s="247" t="s">
        <v>24</v>
      </c>
      <c r="E19" s="248">
        <f t="shared" si="1"/>
        <v>0.247</v>
      </c>
      <c r="F19" s="249">
        <f t="shared" si="0"/>
        <v>68585</v>
      </c>
      <c r="G19" s="3"/>
      <c r="H19" s="38"/>
    </row>
    <row r="20" spans="1:14" ht="23.25" customHeight="1" x14ac:dyDescent="0.25">
      <c r="A20"/>
      <c r="B20" s="245" t="s">
        <v>22</v>
      </c>
      <c r="C20" s="246">
        <v>45000</v>
      </c>
      <c r="D20" s="247" t="s">
        <v>40</v>
      </c>
      <c r="E20" s="248">
        <f t="shared" si="1"/>
        <v>0.247</v>
      </c>
      <c r="F20" s="249">
        <f t="shared" si="0"/>
        <v>56115</v>
      </c>
      <c r="G20" s="36"/>
      <c r="H20" s="1"/>
      <c r="I20" s="1"/>
      <c r="J20" s="40"/>
    </row>
    <row r="21" spans="1:14" ht="24" customHeight="1" x14ac:dyDescent="0.25">
      <c r="A21"/>
      <c r="B21" s="245" t="s">
        <v>22</v>
      </c>
      <c r="C21" s="246">
        <v>45000</v>
      </c>
      <c r="D21" s="247" t="s">
        <v>40</v>
      </c>
      <c r="E21" s="248">
        <f t="shared" si="1"/>
        <v>0.247</v>
      </c>
      <c r="F21" s="249">
        <f t="shared" si="0"/>
        <v>56115</v>
      </c>
      <c r="G21" s="28"/>
      <c r="H21" s="1"/>
    </row>
    <row r="22" spans="1:14" ht="27" customHeight="1" x14ac:dyDescent="0.25">
      <c r="A22"/>
      <c r="B22" s="245" t="s">
        <v>22</v>
      </c>
      <c r="C22" s="246">
        <v>60000</v>
      </c>
      <c r="D22" s="247" t="s">
        <v>41</v>
      </c>
      <c r="E22" s="248">
        <f t="shared" si="1"/>
        <v>0.247</v>
      </c>
      <c r="F22" s="249">
        <f t="shared" si="0"/>
        <v>74820</v>
      </c>
      <c r="G22" s="36"/>
      <c r="H22" s="34"/>
      <c r="I22" s="6"/>
      <c r="J22" s="34"/>
      <c r="K22" s="2"/>
      <c r="L22" s="33"/>
      <c r="M22" s="2"/>
      <c r="N22" s="2"/>
    </row>
    <row r="23" spans="1:14" ht="24.75" customHeight="1" x14ac:dyDescent="0.25">
      <c r="A23"/>
      <c r="B23" s="245" t="s">
        <v>36</v>
      </c>
      <c r="C23" s="247">
        <v>43000</v>
      </c>
      <c r="D23" s="247" t="s">
        <v>35</v>
      </c>
      <c r="E23" s="248">
        <f>$C$9</f>
        <v>0.13600000000000001</v>
      </c>
      <c r="F23" s="249">
        <f t="shared" si="0"/>
        <v>48848</v>
      </c>
      <c r="G23" s="3"/>
      <c r="H23" s="34"/>
      <c r="I23" s="6"/>
      <c r="J23" s="34"/>
      <c r="K23" s="2"/>
      <c r="L23" s="33"/>
      <c r="M23" s="2"/>
      <c r="N23" s="2"/>
    </row>
    <row r="24" spans="1:14" ht="24" customHeight="1" x14ac:dyDescent="0.25">
      <c r="A24"/>
      <c r="B24" s="245" t="s">
        <v>117</v>
      </c>
      <c r="C24" s="247">
        <v>45000</v>
      </c>
      <c r="D24" s="247" t="s">
        <v>34</v>
      </c>
      <c r="E24" s="248">
        <f>$C$8</f>
        <v>0.247</v>
      </c>
      <c r="F24" s="249">
        <f t="shared" si="0"/>
        <v>56115</v>
      </c>
      <c r="G24" s="36"/>
      <c r="H24" s="34"/>
      <c r="I24" s="6"/>
      <c r="J24" s="34"/>
      <c r="K24" s="2"/>
      <c r="L24" s="33"/>
      <c r="M24" s="2"/>
      <c r="N24" s="2"/>
    </row>
    <row r="25" spans="1:14" ht="22.5" customHeight="1" x14ac:dyDescent="0.25">
      <c r="A25"/>
      <c r="B25" s="245" t="s">
        <v>22</v>
      </c>
      <c r="C25" s="247">
        <v>33000</v>
      </c>
      <c r="D25" s="247" t="s">
        <v>37</v>
      </c>
      <c r="E25" s="248">
        <f>$C$8</f>
        <v>0.247</v>
      </c>
      <c r="F25" s="249">
        <f t="shared" si="0"/>
        <v>41151</v>
      </c>
      <c r="G25" s="2"/>
      <c r="H25" s="1"/>
      <c r="I25" s="6"/>
      <c r="J25" s="60"/>
      <c r="K25" s="2"/>
      <c r="L25" s="33"/>
      <c r="M25" s="2"/>
      <c r="N25" s="2"/>
    </row>
    <row r="26" spans="1:14" ht="30.75" customHeight="1" x14ac:dyDescent="0.25">
      <c r="A26"/>
      <c r="B26" s="245" t="s">
        <v>22</v>
      </c>
      <c r="C26" s="247">
        <v>45000</v>
      </c>
      <c r="D26" s="247" t="s">
        <v>38</v>
      </c>
      <c r="E26" s="248">
        <f>$C$8</f>
        <v>0.247</v>
      </c>
      <c r="F26" s="249">
        <f t="shared" si="0"/>
        <v>56115</v>
      </c>
      <c r="G26" s="28"/>
      <c r="H26" s="3"/>
      <c r="I26" s="43"/>
      <c r="J26" s="44"/>
    </row>
    <row r="27" spans="1:14" ht="24" customHeight="1" thickBot="1" x14ac:dyDescent="0.3">
      <c r="A27"/>
      <c r="B27" s="250" t="s">
        <v>25</v>
      </c>
      <c r="C27" s="251">
        <v>45000</v>
      </c>
      <c r="D27" s="251" t="s">
        <v>39</v>
      </c>
      <c r="E27" s="252">
        <f>$C$10</f>
        <v>0.39600000000000002</v>
      </c>
      <c r="F27" s="253">
        <f t="shared" si="0"/>
        <v>62820</v>
      </c>
      <c r="G27" s="28"/>
      <c r="H27" s="3"/>
      <c r="I27" s="43"/>
      <c r="J27" s="44"/>
    </row>
    <row r="28" spans="1:14" ht="16.5" thickBot="1" x14ac:dyDescent="0.3">
      <c r="A28"/>
      <c r="B28" s="239"/>
      <c r="C28" s="243"/>
      <c r="D28" s="243"/>
      <c r="E28" s="240"/>
      <c r="F28" s="244"/>
      <c r="G28" s="28"/>
      <c r="H28" s="3"/>
      <c r="I28" s="43"/>
      <c r="J28" s="44"/>
    </row>
    <row r="29" spans="1:14" ht="44.25" customHeight="1" x14ac:dyDescent="0.25">
      <c r="A29"/>
      <c r="B29" s="450" t="s">
        <v>122</v>
      </c>
      <c r="C29" s="451"/>
      <c r="D29" s="451"/>
      <c r="E29" s="451"/>
      <c r="F29" s="452"/>
      <c r="G29" s="3"/>
      <c r="H29" s="3"/>
      <c r="I29" s="43"/>
    </row>
    <row r="30" spans="1:14" ht="23.25" customHeight="1" x14ac:dyDescent="0.25">
      <c r="A30"/>
      <c r="B30" s="259" t="s">
        <v>116</v>
      </c>
      <c r="C30" s="260" t="s">
        <v>120</v>
      </c>
      <c r="D30" s="260" t="s">
        <v>31</v>
      </c>
      <c r="E30" s="260" t="s">
        <v>20</v>
      </c>
      <c r="F30" s="261" t="s">
        <v>121</v>
      </c>
      <c r="G30" s="2"/>
      <c r="H30" s="3"/>
      <c r="I30" s="43"/>
    </row>
    <row r="31" spans="1:14" ht="25.5" customHeight="1" x14ac:dyDescent="0.25">
      <c r="A31"/>
      <c r="B31" s="245" t="s">
        <v>27</v>
      </c>
      <c r="C31" s="247">
        <v>15</v>
      </c>
      <c r="D31" s="247">
        <v>300</v>
      </c>
      <c r="E31" s="262">
        <f>$C$12</f>
        <v>0.255</v>
      </c>
      <c r="F31" s="249">
        <f>(C31*E31+C31)*D31</f>
        <v>5647.5</v>
      </c>
      <c r="G31" s="2"/>
      <c r="H31" s="3"/>
      <c r="I31" s="43"/>
    </row>
    <row r="32" spans="1:14" ht="21.75" customHeight="1" x14ac:dyDescent="0.25">
      <c r="A32"/>
      <c r="B32" s="245" t="s">
        <v>27</v>
      </c>
      <c r="C32" s="247">
        <v>15</v>
      </c>
      <c r="D32" s="247">
        <v>300</v>
      </c>
      <c r="E32" s="262">
        <f>$C$12</f>
        <v>0.255</v>
      </c>
      <c r="F32" s="249">
        <f t="shared" ref="F32:F36" si="2">(C32*E32+C32)*D32</f>
        <v>5647.5</v>
      </c>
      <c r="G32" s="2"/>
      <c r="H32" s="3"/>
      <c r="I32" s="43"/>
    </row>
    <row r="33" spans="1:9" ht="24" customHeight="1" x14ac:dyDescent="0.25">
      <c r="A33"/>
      <c r="B33" s="245" t="s">
        <v>27</v>
      </c>
      <c r="C33" s="247">
        <v>20</v>
      </c>
      <c r="D33" s="247">
        <v>300</v>
      </c>
      <c r="E33" s="262">
        <f>$C$12</f>
        <v>0.255</v>
      </c>
      <c r="F33" s="249">
        <f t="shared" si="2"/>
        <v>7530</v>
      </c>
      <c r="G33" s="2"/>
      <c r="H33" s="3"/>
      <c r="I33" s="43"/>
    </row>
    <row r="34" spans="1:9" ht="21" customHeight="1" x14ac:dyDescent="0.25">
      <c r="A34"/>
      <c r="B34" s="245" t="s">
        <v>26</v>
      </c>
      <c r="C34" s="247">
        <v>10</v>
      </c>
      <c r="D34" s="247">
        <v>85</v>
      </c>
      <c r="E34" s="262">
        <f>$C$11</f>
        <v>3.0000000000000001E-3</v>
      </c>
      <c r="F34" s="249">
        <f t="shared" si="2"/>
        <v>852.55</v>
      </c>
      <c r="G34" s="2"/>
      <c r="H34" s="3"/>
      <c r="I34" s="43"/>
    </row>
    <row r="35" spans="1:9" ht="24" customHeight="1" x14ac:dyDescent="0.25">
      <c r="A35"/>
      <c r="B35" s="245" t="s">
        <v>26</v>
      </c>
      <c r="C35" s="247">
        <v>12</v>
      </c>
      <c r="D35" s="247">
        <v>85</v>
      </c>
      <c r="E35" s="262">
        <f>$C$11</f>
        <v>3.0000000000000001E-3</v>
      </c>
      <c r="F35" s="249">
        <f t="shared" si="2"/>
        <v>1023.06</v>
      </c>
      <c r="G35" s="2"/>
      <c r="H35" s="3"/>
      <c r="I35" s="43"/>
    </row>
    <row r="36" spans="1:9" ht="24.75" customHeight="1" thickBot="1" x14ac:dyDescent="0.3">
      <c r="A36"/>
      <c r="B36" s="250" t="s">
        <v>26</v>
      </c>
      <c r="C36" s="251">
        <v>10</v>
      </c>
      <c r="D36" s="251">
        <v>85</v>
      </c>
      <c r="E36" s="263">
        <f>$C$11</f>
        <v>3.0000000000000001E-3</v>
      </c>
      <c r="F36" s="253">
        <f t="shared" si="2"/>
        <v>852.55</v>
      </c>
      <c r="G36" s="2"/>
      <c r="H36" s="3"/>
      <c r="I36" s="43"/>
    </row>
    <row r="37" spans="1:9" x14ac:dyDescent="0.25">
      <c r="A37"/>
      <c r="B37" s="2"/>
      <c r="C37" s="3"/>
      <c r="D37" s="45"/>
      <c r="E37"/>
      <c r="F37"/>
    </row>
    <row r="38" spans="1:9" x14ac:dyDescent="0.25">
      <c r="A38"/>
      <c r="B38" s="2"/>
      <c r="C38" s="3"/>
      <c r="D38" s="3"/>
      <c r="E38"/>
      <c r="F38"/>
    </row>
    <row r="39" spans="1:9" x14ac:dyDescent="0.25">
      <c r="A39"/>
      <c r="B39" s="2"/>
      <c r="C39" s="3"/>
      <c r="D39" s="3"/>
      <c r="E39"/>
      <c r="F39"/>
    </row>
    <row r="40" spans="1:9" ht="15.75" x14ac:dyDescent="0.25">
      <c r="A40"/>
      <c r="B40" s="235"/>
      <c r="C40" s="35"/>
      <c r="D40" s="51"/>
      <c r="E40" s="58"/>
      <c r="F40" s="35"/>
      <c r="G40" s="2"/>
      <c r="H40" s="3"/>
      <c r="I40" s="3"/>
    </row>
    <row r="41" spans="1:9" x14ac:dyDescent="0.25">
      <c r="A41"/>
      <c r="B41" s="35"/>
      <c r="C41" s="2"/>
      <c r="D41" s="51"/>
      <c r="E41" s="51"/>
      <c r="F41" s="34"/>
      <c r="G41" s="2"/>
      <c r="H41" s="3"/>
    </row>
    <row r="42" spans="1:9" x14ac:dyDescent="0.25">
      <c r="A42"/>
      <c r="B42" s="35"/>
      <c r="C42" s="35"/>
      <c r="D42" s="51"/>
      <c r="E42" s="46"/>
      <c r="F42" s="52"/>
      <c r="G42" s="2"/>
    </row>
    <row r="43" spans="1:9" x14ac:dyDescent="0.25">
      <c r="A43"/>
      <c r="B43" s="35"/>
      <c r="C43" s="35"/>
      <c r="D43" s="51"/>
      <c r="E43" s="46"/>
      <c r="F43" s="52"/>
      <c r="G43" s="2"/>
    </row>
    <row r="44" spans="1:9" x14ac:dyDescent="0.25">
      <c r="A44"/>
      <c r="B44" s="35"/>
      <c r="C44" s="35"/>
      <c r="D44" s="51"/>
      <c r="E44" s="46"/>
      <c r="F44" s="52"/>
      <c r="G44" s="2"/>
    </row>
    <row r="45" spans="1:9" x14ac:dyDescent="0.25">
      <c r="A45"/>
      <c r="B45" s="35"/>
      <c r="C45" s="34"/>
      <c r="D45" s="3"/>
      <c r="E45" s="34"/>
      <c r="F45" s="3"/>
      <c r="G45" s="2"/>
    </row>
    <row r="46" spans="1:9" x14ac:dyDescent="0.25">
      <c r="A46"/>
      <c r="B46" s="35"/>
      <c r="C46" s="34"/>
      <c r="D46" s="3"/>
      <c r="E46" s="34"/>
      <c r="F46" s="3"/>
      <c r="G46" s="2"/>
    </row>
    <row r="47" spans="1:9" x14ac:dyDescent="0.25">
      <c r="A47"/>
      <c r="B47" s="35"/>
      <c r="C47" s="35"/>
      <c r="D47" s="51"/>
      <c r="E47" s="46"/>
      <c r="F47" s="52"/>
      <c r="G47" s="3"/>
    </row>
    <row r="48" spans="1:9" x14ac:dyDescent="0.25">
      <c r="A48"/>
      <c r="B48" s="35"/>
      <c r="C48" s="46"/>
      <c r="D48" s="53"/>
      <c r="E48" s="46"/>
      <c r="F48" s="52"/>
      <c r="G48" s="31"/>
    </row>
    <row r="49" spans="1:16" x14ac:dyDescent="0.25">
      <c r="B49" s="35"/>
      <c r="H49" s="2"/>
    </row>
    <row r="50" spans="1:16" x14ac:dyDescent="0.25">
      <c r="D50" s="33"/>
      <c r="G50" s="2"/>
      <c r="H50" s="42"/>
      <c r="I50" s="47"/>
    </row>
    <row r="51" spans="1:16" x14ac:dyDescent="0.25">
      <c r="F51" s="33"/>
      <c r="G51" s="42"/>
      <c r="H51" s="48"/>
      <c r="I51" s="49"/>
      <c r="J51" s="47"/>
      <c r="K51" s="47"/>
      <c r="L51" s="47"/>
    </row>
    <row r="52" spans="1:16" x14ac:dyDescent="0.25">
      <c r="A52" s="39"/>
      <c r="B52" s="54"/>
      <c r="E52" s="55"/>
      <c r="F52" s="56"/>
      <c r="G52" s="34"/>
      <c r="H52" s="42"/>
      <c r="I52" s="42"/>
      <c r="J52" s="48"/>
      <c r="K52" s="50"/>
      <c r="L52" s="47"/>
      <c r="M52" s="47"/>
      <c r="N52" s="47"/>
      <c r="O52" s="47"/>
      <c r="P52" s="47"/>
    </row>
    <row r="53" spans="1:16" x14ac:dyDescent="0.25">
      <c r="A53" s="35"/>
      <c r="E53" s="55"/>
      <c r="F53" s="56"/>
      <c r="G53" s="34"/>
      <c r="H53" s="42"/>
      <c r="I53" s="42"/>
      <c r="J53" s="42"/>
      <c r="K53" s="47"/>
      <c r="L53" s="47"/>
      <c r="M53" s="47"/>
    </row>
    <row r="54" spans="1:16" x14ac:dyDescent="0.25">
      <c r="A54" s="35"/>
      <c r="E54" s="55"/>
      <c r="F54" s="56"/>
      <c r="G54" s="42"/>
      <c r="H54" s="47"/>
      <c r="I54" s="42"/>
      <c r="J54" s="47"/>
      <c r="K54" s="47"/>
      <c r="L54" s="47"/>
    </row>
    <row r="55" spans="1:16" x14ac:dyDescent="0.25">
      <c r="A55" s="35"/>
      <c r="E55" s="55"/>
      <c r="F55" s="56"/>
      <c r="G55" s="42"/>
      <c r="H55" s="42"/>
      <c r="I55" s="47"/>
      <c r="J55" s="47"/>
      <c r="K55" s="47"/>
    </row>
    <row r="56" spans="1:16" x14ac:dyDescent="0.25">
      <c r="A56" s="35"/>
      <c r="G56" s="42"/>
      <c r="H56" s="42"/>
      <c r="I56" s="47"/>
      <c r="J56" s="47"/>
      <c r="K56" s="47"/>
    </row>
    <row r="57" spans="1:16" x14ac:dyDescent="0.25">
      <c r="A57" s="35"/>
      <c r="D57" s="33"/>
      <c r="E57" s="55"/>
      <c r="G57" s="42"/>
      <c r="H57" s="42"/>
      <c r="I57" s="47"/>
      <c r="J57" s="47"/>
      <c r="K57" s="47"/>
    </row>
    <row r="58" spans="1:16" x14ac:dyDescent="0.25">
      <c r="A58" s="35"/>
      <c r="E58" s="55"/>
      <c r="G58" s="42"/>
      <c r="H58" s="42"/>
      <c r="I58" s="47"/>
      <c r="J58" s="47"/>
      <c r="K58" s="47"/>
      <c r="L58" s="47"/>
    </row>
    <row r="59" spans="1:16" x14ac:dyDescent="0.25">
      <c r="A59" s="35"/>
      <c r="G59" s="42"/>
      <c r="H59" s="42"/>
      <c r="I59" s="47"/>
      <c r="J59" s="47"/>
      <c r="K59" s="47"/>
      <c r="L59" s="47"/>
    </row>
    <row r="60" spans="1:16" x14ac:dyDescent="0.25">
      <c r="A60" s="35"/>
      <c r="G60" s="42"/>
      <c r="H60" s="42"/>
      <c r="I60" s="42"/>
      <c r="J60" s="47"/>
      <c r="K60" s="47"/>
    </row>
    <row r="61" spans="1:16" x14ac:dyDescent="0.25">
      <c r="A61" s="35"/>
      <c r="B61" s="41"/>
      <c r="G61" s="42"/>
      <c r="J61" s="42"/>
      <c r="K61" s="42"/>
    </row>
    <row r="62" spans="1:16" x14ac:dyDescent="0.25">
      <c r="G62" s="2"/>
    </row>
    <row r="63" spans="1:16" x14ac:dyDescent="0.25">
      <c r="G63" s="2"/>
    </row>
    <row r="64" spans="1:16" x14ac:dyDescent="0.25">
      <c r="A64" s="54"/>
      <c r="G64" s="2"/>
    </row>
    <row r="65" spans="1:7" x14ac:dyDescent="0.25">
      <c r="G65" s="2"/>
    </row>
    <row r="66" spans="1:7" x14ac:dyDescent="0.25">
      <c r="G66" s="2"/>
    </row>
    <row r="67" spans="1:7" x14ac:dyDescent="0.25">
      <c r="G67" s="2"/>
    </row>
    <row r="68" spans="1:7" x14ac:dyDescent="0.25">
      <c r="G68" s="2"/>
    </row>
    <row r="69" spans="1:7" x14ac:dyDescent="0.25">
      <c r="G69" s="2"/>
    </row>
    <row r="70" spans="1:7" x14ac:dyDescent="0.25">
      <c r="G70" s="2"/>
    </row>
    <row r="71" spans="1:7" x14ac:dyDescent="0.25">
      <c r="G71" s="2"/>
    </row>
    <row r="72" spans="1:7" x14ac:dyDescent="0.25">
      <c r="G72" s="2"/>
    </row>
    <row r="73" spans="1:7" x14ac:dyDescent="0.25">
      <c r="A73" s="41"/>
      <c r="G73" s="2"/>
    </row>
    <row r="74" spans="1:7" x14ac:dyDescent="0.25">
      <c r="G74" s="2"/>
    </row>
  </sheetData>
  <mergeCells count="13">
    <mergeCell ref="B14:F14"/>
    <mergeCell ref="B6:D6"/>
    <mergeCell ref="B29:F29"/>
    <mergeCell ref="C9:D9"/>
    <mergeCell ref="C8:D8"/>
    <mergeCell ref="C10:D10"/>
    <mergeCell ref="C11:D11"/>
    <mergeCell ref="C12:D12"/>
    <mergeCell ref="B1:F1"/>
    <mergeCell ref="B2:F2"/>
    <mergeCell ref="B3:F3"/>
    <mergeCell ref="B4:F4"/>
    <mergeCell ref="C7:D7"/>
  </mergeCells>
  <pageMargins left="0.7" right="0.7" top="0.75" bottom="0.75" header="0.3" footer="0.3"/>
  <pageSetup scale="61"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64"/>
  <sheetViews>
    <sheetView showGridLines="0" workbookViewId="0">
      <pane ySplit="1" topLeftCell="A2" activePane="bottomLeft" state="frozen"/>
      <selection pane="bottomLeft" activeCell="G4" sqref="G4"/>
    </sheetView>
  </sheetViews>
  <sheetFormatPr defaultColWidth="9.140625" defaultRowHeight="15" x14ac:dyDescent="0.25"/>
  <cols>
    <col min="1" max="1" width="5.7109375" style="1" customWidth="1"/>
    <col min="2" max="2" width="38.85546875" style="1" customWidth="1"/>
    <col min="3" max="3" width="11.140625" style="1" bestFit="1" customWidth="1"/>
    <col min="4" max="4" width="45.5703125" style="1" customWidth="1"/>
    <col min="5" max="6" width="9.140625" style="1"/>
    <col min="7" max="7" width="34.7109375" style="1" bestFit="1" customWidth="1"/>
    <col min="8" max="8" width="13.28515625" style="1" bestFit="1" customWidth="1"/>
    <col min="9" max="9" width="16.28515625" style="1" bestFit="1" customWidth="1"/>
    <col min="10" max="10" width="13.140625" style="1" bestFit="1" customWidth="1"/>
    <col min="11" max="11" width="21.42578125" style="1" bestFit="1" customWidth="1"/>
    <col min="12" max="12" width="13.140625" style="1" bestFit="1" customWidth="1"/>
    <col min="13" max="13" width="6.140625" style="1" customWidth="1"/>
    <col min="14" max="14" width="17.28515625" style="6" customWidth="1"/>
    <col min="15" max="15" width="13.28515625" style="6" bestFit="1" customWidth="1"/>
    <col min="16" max="16" width="9.140625" style="6" bestFit="1" customWidth="1"/>
    <col min="17" max="18" width="9.140625" style="6"/>
    <col min="19" max="19" width="35" style="6" bestFit="1" customWidth="1"/>
    <col min="20" max="20" width="11.5703125" style="6" bestFit="1" customWidth="1"/>
    <col min="21" max="22" width="9.140625" style="1"/>
    <col min="23" max="23" width="44" style="1" bestFit="1" customWidth="1"/>
    <col min="24" max="24" width="11.5703125" style="1" bestFit="1" customWidth="1"/>
    <col min="25" max="16384" width="9.140625" style="1"/>
  </cols>
  <sheetData>
    <row r="1" spans="2:27" ht="33.75" customHeight="1" x14ac:dyDescent="0.25">
      <c r="B1" s="387" t="s">
        <v>102</v>
      </c>
      <c r="C1" s="388"/>
      <c r="D1" s="389"/>
      <c r="E1" s="6"/>
      <c r="F1" s="6"/>
      <c r="G1" s="6"/>
      <c r="H1" s="6"/>
      <c r="I1" s="6"/>
      <c r="J1" s="6"/>
      <c r="K1" s="6"/>
      <c r="L1" s="6"/>
      <c r="M1" s="6"/>
      <c r="S1" s="1"/>
      <c r="T1" s="1"/>
    </row>
    <row r="2" spans="2:27" ht="75.75" customHeight="1" x14ac:dyDescent="0.25">
      <c r="B2" s="460" t="s">
        <v>134</v>
      </c>
      <c r="C2" s="461"/>
      <c r="D2" s="462"/>
      <c r="E2" s="5"/>
      <c r="F2" s="6"/>
      <c r="G2" s="6"/>
      <c r="H2" s="6"/>
      <c r="I2" s="6"/>
      <c r="J2" s="6"/>
      <c r="K2" s="6"/>
      <c r="L2" s="6"/>
      <c r="M2" s="6"/>
      <c r="S2" s="1"/>
      <c r="T2" s="1"/>
    </row>
    <row r="3" spans="2:27" customFormat="1" ht="42.75" customHeight="1" x14ac:dyDescent="0.25">
      <c r="B3" s="403" t="s">
        <v>133</v>
      </c>
      <c r="C3" s="466"/>
      <c r="D3" s="467"/>
      <c r="F3" s="1"/>
    </row>
    <row r="4" spans="2:27" customFormat="1" ht="21" customHeight="1" thickBot="1" x14ac:dyDescent="0.3">
      <c r="B4" s="445"/>
      <c r="C4" s="446"/>
      <c r="D4" s="447"/>
      <c r="F4" s="1"/>
    </row>
    <row r="5" spans="2:27" ht="16.5" thickBot="1" x14ac:dyDescent="0.3">
      <c r="B5" s="210"/>
      <c r="C5" s="210"/>
      <c r="D5" s="210"/>
      <c r="F5" s="62"/>
      <c r="G5" s="61"/>
      <c r="H5" s="62"/>
      <c r="I5" s="6"/>
      <c r="J5" s="62"/>
      <c r="K5" s="6"/>
      <c r="L5" s="6"/>
      <c r="M5" s="63"/>
      <c r="N5" s="64"/>
      <c r="O5" s="64"/>
      <c r="U5" s="6"/>
      <c r="V5" s="6"/>
      <c r="W5" s="6"/>
      <c r="X5" s="6"/>
      <c r="Y5" s="6"/>
      <c r="Z5" s="6"/>
      <c r="AA5" s="6"/>
    </row>
    <row r="6" spans="2:27" ht="48" customHeight="1" x14ac:dyDescent="0.25">
      <c r="B6" s="463" t="s">
        <v>103</v>
      </c>
      <c r="C6" s="464"/>
      <c r="D6" s="465"/>
      <c r="F6" s="65"/>
      <c r="G6" s="64"/>
      <c r="H6" s="64"/>
      <c r="I6" s="6"/>
      <c r="J6" s="64"/>
      <c r="K6" s="6"/>
      <c r="L6" s="6"/>
      <c r="M6" s="65"/>
      <c r="N6" s="64"/>
      <c r="O6" s="66"/>
      <c r="U6" s="6"/>
      <c r="V6" s="6"/>
      <c r="W6" s="6"/>
      <c r="X6" s="6"/>
      <c r="Y6" s="6"/>
      <c r="Z6" s="6"/>
      <c r="AA6" s="6"/>
    </row>
    <row r="7" spans="2:27" ht="15.75" x14ac:dyDescent="0.25">
      <c r="B7" s="474" t="s">
        <v>43</v>
      </c>
      <c r="C7" s="475"/>
      <c r="D7" s="218">
        <v>2000</v>
      </c>
      <c r="F7" s="66"/>
      <c r="G7" s="64"/>
      <c r="H7" s="66"/>
      <c r="I7" s="6"/>
      <c r="J7" s="66"/>
      <c r="K7" s="6"/>
      <c r="L7" s="6"/>
      <c r="M7" s="66"/>
      <c r="N7" s="67"/>
      <c r="O7" s="68"/>
      <c r="R7" s="70"/>
      <c r="S7" s="66"/>
      <c r="U7" s="6"/>
      <c r="V7" s="6"/>
      <c r="W7" s="6"/>
      <c r="X7" s="6"/>
      <c r="Y7" s="6"/>
      <c r="Z7" s="6"/>
      <c r="AA7" s="6"/>
    </row>
    <row r="8" spans="2:27" ht="15.75" x14ac:dyDescent="0.25">
      <c r="B8" s="474" t="s">
        <v>44</v>
      </c>
      <c r="C8" s="475"/>
      <c r="D8" s="218">
        <v>15000</v>
      </c>
      <c r="F8" s="84"/>
      <c r="G8" s="67"/>
      <c r="H8" s="68"/>
      <c r="I8" s="6"/>
      <c r="J8" s="68"/>
      <c r="K8" s="6"/>
      <c r="L8" s="6"/>
      <c r="M8" s="63"/>
      <c r="U8" s="6"/>
      <c r="V8" s="6"/>
      <c r="W8" s="6"/>
      <c r="X8" s="6"/>
      <c r="Y8" s="6"/>
      <c r="Z8" s="6"/>
      <c r="AA8" s="6"/>
    </row>
    <row r="9" spans="2:27" ht="15.75" x14ac:dyDescent="0.25">
      <c r="B9" s="474" t="s">
        <v>45</v>
      </c>
      <c r="C9" s="475"/>
      <c r="D9" s="218">
        <v>5000</v>
      </c>
      <c r="F9" s="87"/>
      <c r="G9" s="87"/>
      <c r="H9" s="87"/>
      <c r="I9" s="87"/>
      <c r="J9" s="87"/>
      <c r="K9" s="87"/>
      <c r="L9" s="87"/>
      <c r="M9" s="69"/>
      <c r="U9" s="6"/>
      <c r="V9" s="6"/>
      <c r="W9" s="6"/>
      <c r="X9" s="6"/>
      <c r="Y9" s="6"/>
      <c r="Z9" s="6"/>
      <c r="AA9" s="6"/>
    </row>
    <row r="10" spans="2:27" ht="15.75" x14ac:dyDescent="0.25">
      <c r="B10" s="474" t="s">
        <v>6</v>
      </c>
      <c r="C10" s="475"/>
      <c r="D10" s="218">
        <v>500</v>
      </c>
      <c r="F10" s="88"/>
      <c r="G10" s="89"/>
      <c r="H10" s="90"/>
      <c r="I10" s="91"/>
      <c r="J10" s="90"/>
      <c r="K10" s="91"/>
      <c r="L10" s="91"/>
      <c r="M10" s="69"/>
      <c r="R10" s="85"/>
      <c r="S10" s="86"/>
      <c r="U10" s="6"/>
      <c r="V10" s="85"/>
      <c r="W10" s="86"/>
      <c r="X10" s="6"/>
      <c r="Y10" s="6"/>
      <c r="Z10" s="6"/>
      <c r="AA10" s="6"/>
    </row>
    <row r="11" spans="2:27" ht="15.75" x14ac:dyDescent="0.25">
      <c r="B11" s="474" t="s">
        <v>152</v>
      </c>
      <c r="C11" s="475"/>
      <c r="D11" s="218">
        <v>1500</v>
      </c>
      <c r="F11" s="6"/>
      <c r="G11" s="6"/>
      <c r="H11" s="6"/>
      <c r="I11" s="6"/>
      <c r="J11" s="6"/>
      <c r="K11" s="6"/>
      <c r="L11" s="6"/>
      <c r="M11" s="69"/>
      <c r="N11" s="87"/>
      <c r="O11" s="87"/>
      <c r="P11" s="87"/>
      <c r="S11" s="87"/>
      <c r="T11" s="87"/>
      <c r="U11" s="6"/>
      <c r="V11" s="6"/>
      <c r="W11" s="87"/>
      <c r="X11" s="87"/>
      <c r="Y11" s="6"/>
      <c r="Z11" s="6"/>
      <c r="AA11" s="6"/>
    </row>
    <row r="12" spans="2:27" ht="15.75" x14ac:dyDescent="0.25">
      <c r="B12" s="474" t="s">
        <v>46</v>
      </c>
      <c r="C12" s="475"/>
      <c r="D12" s="218">
        <v>500</v>
      </c>
      <c r="F12" s="6"/>
      <c r="G12" s="87"/>
      <c r="H12" s="87"/>
      <c r="I12" s="87"/>
      <c r="J12" s="87"/>
      <c r="K12" s="87"/>
      <c r="L12" s="87"/>
      <c r="M12" s="69"/>
      <c r="N12" s="27"/>
      <c r="O12" s="72"/>
      <c r="P12" s="10"/>
      <c r="R12" s="59"/>
      <c r="S12" s="71"/>
      <c r="T12" s="10"/>
      <c r="U12" s="6"/>
      <c r="V12" s="59"/>
      <c r="W12" s="71"/>
      <c r="X12" s="10"/>
      <c r="Y12" s="6"/>
      <c r="Z12" s="6"/>
      <c r="AA12" s="6"/>
    </row>
    <row r="13" spans="2:27" ht="15.75" x14ac:dyDescent="0.25">
      <c r="B13" s="474" t="s">
        <v>47</v>
      </c>
      <c r="C13" s="475"/>
      <c r="D13" s="218">
        <v>50000</v>
      </c>
      <c r="F13" s="85"/>
      <c r="G13" s="6"/>
      <c r="H13" s="72"/>
      <c r="I13" s="92"/>
      <c r="J13" s="72"/>
      <c r="K13" s="92"/>
      <c r="L13" s="93"/>
      <c r="M13" s="5"/>
      <c r="N13" s="27"/>
      <c r="O13" s="72"/>
      <c r="P13" s="10"/>
      <c r="R13" s="59"/>
      <c r="S13" s="71"/>
      <c r="T13" s="10"/>
      <c r="U13" s="6"/>
      <c r="V13" s="59"/>
      <c r="W13" s="71"/>
      <c r="X13" s="10"/>
      <c r="Y13" s="6"/>
      <c r="Z13" s="6"/>
      <c r="AA13" s="6"/>
    </row>
    <row r="14" spans="2:27" ht="15.75" x14ac:dyDescent="0.25">
      <c r="B14" s="474" t="s">
        <v>127</v>
      </c>
      <c r="C14" s="475"/>
      <c r="D14" s="218">
        <v>7000</v>
      </c>
      <c r="F14" s="6"/>
      <c r="G14" s="6"/>
      <c r="H14" s="6"/>
      <c r="I14" s="6"/>
      <c r="J14" s="6"/>
      <c r="K14" s="6"/>
      <c r="L14" s="92"/>
      <c r="M14" s="59"/>
      <c r="N14" s="27"/>
      <c r="O14" s="72"/>
      <c r="P14" s="10"/>
      <c r="R14" s="59"/>
      <c r="S14" s="71"/>
      <c r="T14" s="10"/>
      <c r="U14" s="6"/>
      <c r="V14" s="59"/>
      <c r="W14" s="71"/>
      <c r="X14" s="10"/>
      <c r="Y14" s="6"/>
      <c r="Z14" s="6"/>
      <c r="AA14" s="6"/>
    </row>
    <row r="15" spans="2:27" ht="15.75" x14ac:dyDescent="0.25">
      <c r="B15" s="468" t="s">
        <v>9</v>
      </c>
      <c r="C15" s="469"/>
      <c r="D15" s="220">
        <f>SUM(D7:D14)</f>
        <v>81500</v>
      </c>
      <c r="F15" s="6"/>
      <c r="G15" s="6"/>
      <c r="H15" s="6"/>
      <c r="I15" s="6"/>
      <c r="J15" s="6"/>
      <c r="K15" s="6"/>
      <c r="L15" s="10"/>
      <c r="M15" s="59"/>
      <c r="N15" s="27"/>
      <c r="O15" s="72"/>
      <c r="P15" s="10"/>
      <c r="R15" s="59"/>
      <c r="S15" s="71"/>
      <c r="T15" s="10"/>
      <c r="U15" s="6"/>
      <c r="V15" s="59"/>
      <c r="W15" s="71"/>
      <c r="X15" s="10"/>
      <c r="Y15" s="6"/>
      <c r="Z15" s="6"/>
      <c r="AA15" s="6"/>
    </row>
    <row r="16" spans="2:27" ht="16.5" thickBot="1" x14ac:dyDescent="0.3">
      <c r="B16" s="221"/>
      <c r="C16" s="221"/>
      <c r="D16" s="222"/>
      <c r="F16" s="6"/>
      <c r="G16" s="6"/>
      <c r="H16" s="6"/>
      <c r="I16" s="6"/>
      <c r="J16" s="6"/>
      <c r="K16" s="6"/>
      <c r="L16" s="10"/>
      <c r="M16" s="59"/>
      <c r="N16" s="27"/>
      <c r="U16" s="6"/>
      <c r="V16" s="6"/>
      <c r="W16" s="6"/>
      <c r="X16" s="6"/>
      <c r="Y16" s="6"/>
      <c r="Z16" s="6"/>
      <c r="AA16" s="6"/>
    </row>
    <row r="17" spans="2:28" ht="15.75" x14ac:dyDescent="0.25">
      <c r="B17" s="470" t="s">
        <v>135</v>
      </c>
      <c r="C17" s="471"/>
      <c r="D17" s="203">
        <v>5</v>
      </c>
      <c r="F17" s="6"/>
      <c r="G17" s="6"/>
      <c r="H17" s="6"/>
      <c r="I17" s="6"/>
      <c r="J17" s="6"/>
      <c r="K17" s="6"/>
      <c r="L17" s="10"/>
      <c r="M17" s="59"/>
      <c r="N17" s="87"/>
      <c r="O17" s="87"/>
      <c r="P17" s="87"/>
      <c r="R17" s="85"/>
      <c r="S17" s="86"/>
      <c r="U17" s="6"/>
      <c r="V17" s="6"/>
      <c r="W17" s="6"/>
      <c r="X17" s="6"/>
      <c r="Y17" s="6"/>
      <c r="Z17" s="6"/>
      <c r="AA17" s="6"/>
    </row>
    <row r="18" spans="2:28" ht="16.5" thickBot="1" x14ac:dyDescent="0.3">
      <c r="B18" s="472" t="s">
        <v>108</v>
      </c>
      <c r="C18" s="473"/>
      <c r="D18" s="204">
        <f>$D$15/$D$17</f>
        <v>16300</v>
      </c>
      <c r="F18" s="6"/>
      <c r="G18" s="87"/>
      <c r="H18" s="87"/>
      <c r="I18" s="87"/>
      <c r="J18" s="87"/>
      <c r="K18" s="87"/>
      <c r="L18" s="87"/>
      <c r="M18" s="6"/>
      <c r="N18" s="27"/>
      <c r="O18" s="72"/>
      <c r="P18" s="10"/>
      <c r="S18" s="87"/>
      <c r="T18" s="87"/>
      <c r="U18" s="6"/>
      <c r="V18" s="6"/>
      <c r="W18" s="6"/>
      <c r="X18" s="6"/>
      <c r="Y18" s="6"/>
      <c r="Z18" s="6"/>
      <c r="AA18" s="6"/>
    </row>
    <row r="19" spans="2:28" x14ac:dyDescent="0.25">
      <c r="D19"/>
      <c r="F19" s="85"/>
      <c r="G19" s="6"/>
      <c r="H19" s="72"/>
      <c r="I19" s="92"/>
      <c r="J19" s="72"/>
      <c r="K19" s="92"/>
      <c r="L19" s="93"/>
      <c r="M19" s="5"/>
      <c r="N19" s="27"/>
      <c r="O19" s="72"/>
      <c r="P19" s="10"/>
      <c r="R19" s="59"/>
      <c r="S19" s="72"/>
      <c r="T19" s="10"/>
      <c r="U19" s="6"/>
      <c r="V19" s="6"/>
      <c r="W19" s="6"/>
      <c r="X19" s="6"/>
      <c r="Y19" s="6"/>
      <c r="Z19" s="6"/>
      <c r="AA19" s="6"/>
    </row>
    <row r="20" spans="2:28" x14ac:dyDescent="0.25">
      <c r="D20"/>
      <c r="F20" s="6"/>
      <c r="G20" s="6"/>
      <c r="H20" s="6"/>
      <c r="I20" s="6"/>
      <c r="J20" s="6"/>
      <c r="K20" s="6"/>
      <c r="L20" s="92"/>
      <c r="M20" s="59"/>
      <c r="N20" s="59"/>
      <c r="O20" s="27"/>
      <c r="P20" s="72"/>
      <c r="Q20" s="10"/>
      <c r="S20" s="59"/>
      <c r="T20" s="72"/>
      <c r="U20" s="10"/>
      <c r="V20" s="6"/>
      <c r="W20" s="6"/>
      <c r="X20" s="6"/>
      <c r="Y20" s="6"/>
      <c r="Z20" s="6"/>
      <c r="AA20" s="6"/>
      <c r="AB20" s="6"/>
    </row>
    <row r="21" spans="2:28" x14ac:dyDescent="0.25">
      <c r="F21" s="6"/>
      <c r="G21" s="6"/>
      <c r="H21" s="6"/>
      <c r="I21" s="6"/>
      <c r="J21" s="6"/>
      <c r="K21" s="6"/>
      <c r="L21" s="10"/>
      <c r="M21" s="59"/>
      <c r="N21" s="69"/>
      <c r="O21" s="73"/>
      <c r="P21" s="66"/>
      <c r="S21" s="59"/>
      <c r="T21" s="72"/>
      <c r="U21" s="10"/>
      <c r="V21" s="6"/>
      <c r="W21" s="6"/>
      <c r="X21" s="6"/>
      <c r="Y21" s="6"/>
      <c r="Z21" s="6"/>
      <c r="AA21" s="6"/>
      <c r="AB21" s="6"/>
    </row>
    <row r="22" spans="2:28" ht="25.5" customHeight="1" x14ac:dyDescent="0.25">
      <c r="D22"/>
      <c r="G22" s="6"/>
      <c r="H22" s="6"/>
      <c r="I22" s="6"/>
      <c r="J22" s="6"/>
      <c r="K22" s="6"/>
      <c r="L22" s="6"/>
      <c r="M22" s="10"/>
      <c r="N22" s="74"/>
      <c r="O22" s="73"/>
      <c r="P22" s="66"/>
      <c r="U22" s="6"/>
      <c r="V22" s="6"/>
      <c r="W22" s="6"/>
      <c r="X22" s="6"/>
      <c r="Y22" s="6"/>
      <c r="Z22" s="6"/>
      <c r="AA22" s="6"/>
      <c r="AB22" s="6"/>
    </row>
    <row r="23" spans="2:28" ht="30" customHeight="1" x14ac:dyDescent="0.25">
      <c r="D23"/>
      <c r="G23" s="6"/>
      <c r="H23" s="6"/>
      <c r="I23" s="6"/>
      <c r="J23" s="6"/>
      <c r="K23" s="6"/>
      <c r="L23" s="6"/>
      <c r="M23" s="10"/>
      <c r="O23" s="73"/>
      <c r="P23" s="75"/>
      <c r="U23" s="6"/>
      <c r="V23" s="6"/>
      <c r="W23" s="6"/>
      <c r="X23" s="6"/>
      <c r="Y23" s="6"/>
      <c r="Z23" s="6"/>
      <c r="AA23" s="6"/>
      <c r="AB23" s="6"/>
    </row>
    <row r="24" spans="2:28" ht="24" customHeight="1" x14ac:dyDescent="0.25">
      <c r="G24" s="6"/>
      <c r="H24" s="87"/>
      <c r="I24" s="87"/>
      <c r="J24" s="87"/>
      <c r="K24" s="87"/>
      <c r="L24" s="87"/>
      <c r="M24" s="6"/>
      <c r="U24" s="6"/>
      <c r="V24" s="6"/>
      <c r="W24" s="6"/>
      <c r="X24" s="6"/>
      <c r="Y24" s="6"/>
      <c r="Z24" s="6"/>
      <c r="AA24" s="6"/>
      <c r="AB24" s="6"/>
    </row>
    <row r="25" spans="2:28" ht="39.75" customHeight="1" x14ac:dyDescent="0.25">
      <c r="G25" s="85"/>
      <c r="H25" s="6"/>
      <c r="I25" s="72"/>
      <c r="J25" s="92"/>
      <c r="K25" s="72"/>
      <c r="L25" s="92"/>
      <c r="M25" s="6"/>
    </row>
    <row r="26" spans="2:28" x14ac:dyDescent="0.25">
      <c r="G26" s="74"/>
      <c r="H26" s="73"/>
      <c r="I26" s="75"/>
      <c r="J26" s="6"/>
      <c r="K26" s="75"/>
      <c r="L26" s="6"/>
      <c r="M26" s="6"/>
    </row>
    <row r="27" spans="2:28" x14ac:dyDescent="0.25">
      <c r="J27" s="6"/>
      <c r="L27" s="6"/>
      <c r="M27" s="6"/>
    </row>
    <row r="30" spans="2:28" x14ac:dyDescent="0.25">
      <c r="N30" s="76"/>
    </row>
    <row r="43" spans="2:7" x14ac:dyDescent="0.25">
      <c r="B43"/>
      <c r="C43"/>
    </row>
    <row r="44" spans="2:7" x14ac:dyDescent="0.25">
      <c r="B44"/>
      <c r="C44"/>
    </row>
    <row r="45" spans="2:7" x14ac:dyDescent="0.25">
      <c r="B45"/>
      <c r="C45"/>
    </row>
    <row r="46" spans="2:7" x14ac:dyDescent="0.25">
      <c r="B46"/>
      <c r="C46"/>
    </row>
    <row r="47" spans="2:7" x14ac:dyDescent="0.25">
      <c r="B47"/>
      <c r="C47"/>
    </row>
    <row r="48" spans="2:7" x14ac:dyDescent="0.25">
      <c r="B48"/>
      <c r="C48"/>
      <c r="E48"/>
      <c r="F48"/>
      <c r="G48"/>
    </row>
    <row r="49" spans="2:20" x14ac:dyDescent="0.25">
      <c r="B49"/>
      <c r="C49"/>
      <c r="E49"/>
      <c r="F49"/>
      <c r="G49"/>
    </row>
    <row r="50" spans="2:20" x14ac:dyDescent="0.25">
      <c r="B50"/>
      <c r="C50"/>
      <c r="E50"/>
      <c r="F50"/>
      <c r="G50"/>
    </row>
    <row r="51" spans="2:20" x14ac:dyDescent="0.25">
      <c r="B51"/>
      <c r="C51"/>
      <c r="E51"/>
      <c r="F51"/>
      <c r="G51"/>
    </row>
    <row r="52" spans="2:20" x14ac:dyDescent="0.25">
      <c r="B52"/>
      <c r="C52"/>
      <c r="E52"/>
      <c r="F52"/>
      <c r="G52"/>
      <c r="N52" s="1"/>
      <c r="O52" s="1"/>
      <c r="P52" s="1"/>
      <c r="Q52" s="1"/>
      <c r="R52" s="1"/>
      <c r="S52" s="1"/>
      <c r="T52" s="1"/>
    </row>
    <row r="53" spans="2:20" x14ac:dyDescent="0.25">
      <c r="B53"/>
      <c r="C53"/>
      <c r="E53"/>
      <c r="F53"/>
      <c r="G53"/>
      <c r="N53" s="1"/>
      <c r="O53" s="1"/>
      <c r="P53" s="1"/>
      <c r="Q53" s="1"/>
      <c r="R53" s="1"/>
      <c r="S53" s="1"/>
      <c r="T53" s="1"/>
    </row>
    <row r="54" spans="2:20" x14ac:dyDescent="0.25">
      <c r="B54"/>
      <c r="C54"/>
      <c r="E54"/>
      <c r="F54"/>
      <c r="G54"/>
      <c r="N54" s="1"/>
      <c r="O54" s="1"/>
      <c r="P54" s="1"/>
      <c r="Q54" s="1"/>
      <c r="R54" s="1"/>
      <c r="S54" s="1"/>
      <c r="T54" s="1"/>
    </row>
    <row r="55" spans="2:20" x14ac:dyDescent="0.25">
      <c r="B55"/>
      <c r="C55"/>
      <c r="E55"/>
      <c r="F55"/>
      <c r="G55"/>
      <c r="N55" s="1"/>
      <c r="O55" s="1"/>
      <c r="P55" s="1"/>
      <c r="Q55" s="1"/>
      <c r="R55" s="1"/>
      <c r="S55" s="1"/>
      <c r="T55" s="1"/>
    </row>
    <row r="56" spans="2:20" x14ac:dyDescent="0.25">
      <c r="B56"/>
      <c r="C56"/>
      <c r="E56"/>
      <c r="F56"/>
      <c r="G56"/>
      <c r="N56" s="1"/>
      <c r="O56" s="1"/>
      <c r="P56" s="1"/>
      <c r="Q56" s="1"/>
      <c r="R56" s="1"/>
      <c r="S56" s="1"/>
      <c r="T56" s="1"/>
    </row>
    <row r="57" spans="2:20" x14ac:dyDescent="0.25">
      <c r="B57"/>
      <c r="C57"/>
      <c r="E57"/>
      <c r="F57"/>
      <c r="G57"/>
    </row>
    <row r="58" spans="2:20" x14ac:dyDescent="0.25">
      <c r="B58"/>
      <c r="C58"/>
      <c r="E58"/>
      <c r="F58"/>
      <c r="G58"/>
    </row>
    <row r="59" spans="2:20" x14ac:dyDescent="0.25">
      <c r="E59"/>
      <c r="F59"/>
      <c r="G59"/>
    </row>
    <row r="60" spans="2:20" x14ac:dyDescent="0.25">
      <c r="E60"/>
      <c r="F60"/>
      <c r="G60"/>
    </row>
    <row r="61" spans="2:20" x14ac:dyDescent="0.25">
      <c r="E61"/>
      <c r="F61"/>
      <c r="G61"/>
    </row>
    <row r="62" spans="2:20" x14ac:dyDescent="0.25">
      <c r="E62"/>
      <c r="F62"/>
      <c r="G62"/>
    </row>
    <row r="63" spans="2:20" x14ac:dyDescent="0.25">
      <c r="E63"/>
      <c r="F63"/>
      <c r="G63"/>
    </row>
    <row r="64" spans="2:20" x14ac:dyDescent="0.25">
      <c r="E64"/>
      <c r="F64"/>
      <c r="G64"/>
    </row>
  </sheetData>
  <mergeCells count="16">
    <mergeCell ref="B17:C17"/>
    <mergeCell ref="B18:C18"/>
    <mergeCell ref="B4:D4"/>
    <mergeCell ref="B12:C12"/>
    <mergeCell ref="B13:C13"/>
    <mergeCell ref="B14:C14"/>
    <mergeCell ref="B10:C10"/>
    <mergeCell ref="B11:C11"/>
    <mergeCell ref="B7:C7"/>
    <mergeCell ref="B8:C8"/>
    <mergeCell ref="B9:C9"/>
    <mergeCell ref="B1:D1"/>
    <mergeCell ref="B2:D2"/>
    <mergeCell ref="B6:D6"/>
    <mergeCell ref="B3:D3"/>
    <mergeCell ref="B15:C15"/>
  </mergeCells>
  <pageMargins left="0.7" right="0.7" top="0.75" bottom="0.75" header="0.3" footer="0.3"/>
  <pageSetup scale="89" fitToHeight="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5"/>
  <sheetViews>
    <sheetView showGridLines="0" workbookViewId="0">
      <pane ySplit="1" topLeftCell="A2" activePane="bottomLeft" state="frozen"/>
      <selection pane="bottomLeft" activeCell="G25" sqref="G25"/>
    </sheetView>
  </sheetViews>
  <sheetFormatPr defaultRowHeight="15" x14ac:dyDescent="0.25"/>
  <cols>
    <col min="1" max="1" width="6" customWidth="1"/>
    <col min="2" max="2" width="28.28515625" customWidth="1"/>
    <col min="3" max="3" width="33.42578125" customWidth="1"/>
    <col min="4" max="4" width="35.42578125" customWidth="1"/>
  </cols>
  <sheetData>
    <row r="1" spans="2:18" s="1" customFormat="1" ht="33.75" customHeight="1" x14ac:dyDescent="0.25">
      <c r="B1" s="387" t="s">
        <v>107</v>
      </c>
      <c r="C1" s="388"/>
      <c r="D1" s="389"/>
      <c r="E1" s="6"/>
      <c r="F1" s="6"/>
      <c r="G1" s="6"/>
      <c r="H1" s="6"/>
      <c r="I1" s="6"/>
      <c r="J1" s="6"/>
      <c r="K1" s="6"/>
      <c r="L1" s="6"/>
      <c r="M1" s="6"/>
      <c r="N1" s="6"/>
      <c r="O1" s="6"/>
      <c r="P1" s="6"/>
      <c r="Q1" s="6"/>
      <c r="R1" s="6"/>
    </row>
    <row r="2" spans="2:18" s="1" customFormat="1" ht="75.75" customHeight="1" x14ac:dyDescent="0.25">
      <c r="B2" s="460" t="s">
        <v>153</v>
      </c>
      <c r="C2" s="461"/>
      <c r="D2" s="462"/>
      <c r="E2" s="5"/>
      <c r="F2" s="6"/>
      <c r="G2" s="6"/>
      <c r="H2" s="6"/>
      <c r="I2" s="6"/>
      <c r="J2" s="6"/>
      <c r="K2" s="6"/>
      <c r="L2" s="6"/>
      <c r="M2" s="6"/>
      <c r="N2" s="6"/>
      <c r="O2" s="6"/>
      <c r="P2" s="6"/>
      <c r="Q2" s="6"/>
      <c r="R2" s="6"/>
    </row>
    <row r="3" spans="2:18" ht="42.75" customHeight="1" x14ac:dyDescent="0.25">
      <c r="B3" s="403" t="s">
        <v>133</v>
      </c>
      <c r="C3" s="466"/>
      <c r="D3" s="467"/>
      <c r="F3" s="1"/>
    </row>
    <row r="4" spans="2:18" ht="21" customHeight="1" thickBot="1" x14ac:dyDescent="0.3">
      <c r="B4" s="445"/>
      <c r="C4" s="446"/>
      <c r="D4" s="447"/>
      <c r="F4" s="1"/>
    </row>
    <row r="5" spans="2:18" ht="21" customHeight="1" thickBot="1" x14ac:dyDescent="0.3">
      <c r="B5" s="210"/>
      <c r="C5" s="210"/>
      <c r="D5" s="210"/>
      <c r="F5" s="1"/>
    </row>
    <row r="6" spans="2:18" ht="51.75" customHeight="1" x14ac:dyDescent="0.25">
      <c r="B6" s="453" t="s">
        <v>109</v>
      </c>
      <c r="C6" s="454"/>
      <c r="D6" s="455"/>
      <c r="F6" s="1"/>
    </row>
    <row r="7" spans="2:18" ht="27.75" customHeight="1" x14ac:dyDescent="0.25">
      <c r="B7" s="225" t="s">
        <v>110</v>
      </c>
      <c r="C7" s="223" t="s">
        <v>5</v>
      </c>
      <c r="D7" s="224" t="s">
        <v>111</v>
      </c>
    </row>
    <row r="8" spans="2:18" ht="15.75" x14ac:dyDescent="0.25">
      <c r="B8" s="226">
        <v>1350120</v>
      </c>
      <c r="C8" s="211" t="s">
        <v>112</v>
      </c>
      <c r="D8" s="218">
        <v>57788</v>
      </c>
    </row>
    <row r="9" spans="2:18" ht="15.75" x14ac:dyDescent="0.25">
      <c r="B9" s="226">
        <v>1677215</v>
      </c>
      <c r="C9" s="211" t="s">
        <v>113</v>
      </c>
      <c r="D9" s="218">
        <v>45654</v>
      </c>
    </row>
    <row r="10" spans="2:18" ht="15.75" x14ac:dyDescent="0.25">
      <c r="B10" s="226">
        <v>1677215</v>
      </c>
      <c r="C10" s="211" t="s">
        <v>155</v>
      </c>
      <c r="D10" s="218">
        <v>10000</v>
      </c>
    </row>
    <row r="11" spans="2:18" ht="15.75" x14ac:dyDescent="0.25">
      <c r="B11" s="226"/>
      <c r="C11" s="211"/>
      <c r="D11" s="218"/>
    </row>
    <row r="12" spans="2:18" ht="15.75" x14ac:dyDescent="0.25">
      <c r="B12" s="226"/>
      <c r="C12" s="211"/>
      <c r="D12" s="218"/>
    </row>
    <row r="13" spans="2:18" ht="15.75" x14ac:dyDescent="0.25">
      <c r="B13" s="226"/>
      <c r="C13" s="211"/>
      <c r="D13" s="218"/>
    </row>
    <row r="14" spans="2:18" ht="15.75" x14ac:dyDescent="0.25">
      <c r="B14" s="226"/>
      <c r="C14" s="211"/>
      <c r="D14" s="218"/>
    </row>
    <row r="15" spans="2:18" ht="15.75" x14ac:dyDescent="0.25">
      <c r="B15" s="226"/>
      <c r="C15" s="211"/>
      <c r="D15" s="218"/>
    </row>
    <row r="16" spans="2:18" ht="15.75" x14ac:dyDescent="0.25">
      <c r="B16" s="226"/>
      <c r="C16" s="211"/>
      <c r="D16" s="218"/>
    </row>
    <row r="17" spans="2:4" ht="15.75" x14ac:dyDescent="0.25">
      <c r="B17" s="226"/>
      <c r="C17" s="211"/>
      <c r="D17" s="218"/>
    </row>
    <row r="18" spans="2:4" ht="15.75" x14ac:dyDescent="0.25">
      <c r="B18" s="226"/>
      <c r="C18" s="211"/>
      <c r="D18" s="218"/>
    </row>
    <row r="19" spans="2:4" ht="15.75" x14ac:dyDescent="0.25">
      <c r="B19" s="226"/>
      <c r="C19" s="211"/>
      <c r="D19" s="218"/>
    </row>
    <row r="20" spans="2:4" ht="15.75" x14ac:dyDescent="0.25">
      <c r="B20" s="227"/>
      <c r="C20" s="217"/>
      <c r="D20" s="219"/>
    </row>
    <row r="21" spans="2:4" ht="16.5" thickBot="1" x14ac:dyDescent="0.3">
      <c r="B21" s="476" t="s">
        <v>154</v>
      </c>
      <c r="C21" s="477"/>
      <c r="D21" s="228">
        <f>SUM(D8:D20)</f>
        <v>113442</v>
      </c>
    </row>
    <row r="22" spans="2:4" ht="15.75" x14ac:dyDescent="0.25">
      <c r="B22" s="154"/>
      <c r="C22" s="202"/>
      <c r="D22" s="154"/>
    </row>
    <row r="23" spans="2:4" ht="15.75" thickBot="1" x14ac:dyDescent="0.3"/>
    <row r="24" spans="2:4" ht="16.5" customHeight="1" x14ac:dyDescent="0.25">
      <c r="B24" s="470" t="s">
        <v>136</v>
      </c>
      <c r="C24" s="471"/>
      <c r="D24" s="203">
        <v>5</v>
      </c>
    </row>
    <row r="25" spans="2:4" ht="36.75" customHeight="1" thickBot="1" x14ac:dyDescent="0.3">
      <c r="B25" s="472" t="s">
        <v>128</v>
      </c>
      <c r="C25" s="473"/>
      <c r="D25" s="204">
        <f>D21/D24</f>
        <v>22688.400000000001</v>
      </c>
    </row>
  </sheetData>
  <mergeCells count="8">
    <mergeCell ref="B1:D1"/>
    <mergeCell ref="B2:D2"/>
    <mergeCell ref="B3:D3"/>
    <mergeCell ref="B24:C24"/>
    <mergeCell ref="B25:C25"/>
    <mergeCell ref="B4:D4"/>
    <mergeCell ref="B6:D6"/>
    <mergeCell ref="B21:C21"/>
  </mergeCells>
  <pageMargins left="0.7" right="0.7" top="0.75" bottom="0.75" header="0.3" footer="0.3"/>
  <pageSetup scale="88"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3"/>
  <sheetViews>
    <sheetView showGridLines="0" tabSelected="1" zoomScaleNormal="100" workbookViewId="0">
      <pane ySplit="1" topLeftCell="A2" activePane="bottomLeft" state="frozen"/>
      <selection pane="bottomLeft" activeCell="B61" sqref="B61:D61"/>
    </sheetView>
  </sheetViews>
  <sheetFormatPr defaultRowHeight="15" x14ac:dyDescent="0.25"/>
  <cols>
    <col min="2" max="2" width="29.85546875" style="2" customWidth="1"/>
    <col min="3" max="3" width="16.85546875" style="2" customWidth="1"/>
    <col min="4" max="4" width="56.7109375" style="3" customWidth="1"/>
    <col min="5" max="5" width="16.140625" style="3" bestFit="1" customWidth="1"/>
    <col min="6" max="6" width="13.5703125" style="3" customWidth="1"/>
    <col min="7" max="7" width="25.5703125" style="3" bestFit="1" customWidth="1"/>
    <col min="8" max="8" width="9" customWidth="1"/>
    <col min="9" max="9" width="16.85546875" customWidth="1"/>
    <col min="10" max="10" width="13" style="1" customWidth="1"/>
    <col min="11" max="11" width="13.5703125" customWidth="1"/>
    <col min="12" max="12" width="14.85546875" customWidth="1"/>
    <col min="13" max="13" width="10.7109375" bestFit="1" customWidth="1"/>
    <col min="14" max="16" width="10.28515625" bestFit="1" customWidth="1"/>
    <col min="17" max="17" width="15" customWidth="1"/>
  </cols>
  <sheetData>
    <row r="1" spans="2:12" ht="36" customHeight="1" x14ac:dyDescent="0.25">
      <c r="B1" s="597" t="s">
        <v>114</v>
      </c>
      <c r="C1" s="598"/>
      <c r="D1" s="598"/>
      <c r="E1" s="598"/>
      <c r="F1" s="598"/>
      <c r="G1" s="599"/>
    </row>
    <row r="2" spans="2:12" ht="105" customHeight="1" x14ac:dyDescent="0.25">
      <c r="B2" s="600" t="s">
        <v>164</v>
      </c>
      <c r="C2" s="601"/>
      <c r="D2" s="601"/>
      <c r="E2" s="601"/>
      <c r="F2" s="601"/>
      <c r="G2" s="602"/>
    </row>
    <row r="3" spans="2:12" ht="33.75" customHeight="1" x14ac:dyDescent="0.25">
      <c r="B3" s="403" t="s">
        <v>106</v>
      </c>
      <c r="C3" s="404"/>
      <c r="D3" s="404"/>
      <c r="E3" s="404"/>
      <c r="F3" s="404"/>
      <c r="G3" s="405"/>
      <c r="J3"/>
    </row>
    <row r="4" spans="2:12" ht="21" customHeight="1" thickBot="1" x14ac:dyDescent="0.3">
      <c r="B4" s="603"/>
      <c r="C4" s="604"/>
      <c r="D4" s="604"/>
      <c r="E4" s="604"/>
      <c r="F4" s="604"/>
      <c r="G4" s="605"/>
      <c r="J4"/>
    </row>
    <row r="5" spans="2:12" x14ac:dyDescent="0.25">
      <c r="B5" s="168"/>
      <c r="C5"/>
      <c r="D5" s="1"/>
      <c r="E5" s="1"/>
      <c r="F5" s="1"/>
    </row>
    <row r="6" spans="2:12" ht="15.75" x14ac:dyDescent="0.25">
      <c r="B6" s="111" t="s">
        <v>66</v>
      </c>
      <c r="C6" s="196" t="s">
        <v>65</v>
      </c>
      <c r="D6" s="1"/>
      <c r="E6" s="1"/>
      <c r="F6" s="1"/>
    </row>
    <row r="7" spans="2:12" ht="15.75" x14ac:dyDescent="0.25">
      <c r="B7" s="165"/>
      <c r="C7" s="112"/>
      <c r="D7" s="1"/>
      <c r="E7" s="1"/>
      <c r="F7" s="1"/>
    </row>
    <row r="8" spans="2:12" ht="31.5" x14ac:dyDescent="0.25">
      <c r="B8" s="268" t="s">
        <v>137</v>
      </c>
      <c r="C8" s="196">
        <v>3</v>
      </c>
      <c r="D8" s="30"/>
      <c r="E8" s="28"/>
      <c r="F8" s="28"/>
      <c r="H8" s="4"/>
    </row>
    <row r="9" spans="2:12" ht="12.75" customHeight="1" thickBot="1" x14ac:dyDescent="0.3">
      <c r="B9" s="164"/>
      <c r="C9" s="29"/>
      <c r="D9" s="30"/>
      <c r="E9" s="28"/>
      <c r="F9" s="28"/>
      <c r="H9" s="5"/>
    </row>
    <row r="10" spans="2:12" ht="43.5" customHeight="1" x14ac:dyDescent="0.25">
      <c r="B10" s="485" t="s">
        <v>138</v>
      </c>
      <c r="C10" s="486"/>
      <c r="D10" s="486"/>
      <c r="E10" s="486"/>
      <c r="F10" s="486"/>
      <c r="G10" s="487"/>
      <c r="H10" s="4"/>
    </row>
    <row r="11" spans="2:12" ht="42.75" customHeight="1" x14ac:dyDescent="0.25">
      <c r="B11" s="160" t="s">
        <v>0</v>
      </c>
      <c r="C11" s="113" t="s">
        <v>67</v>
      </c>
      <c r="D11" s="115" t="s">
        <v>156</v>
      </c>
      <c r="E11" s="113" t="s">
        <v>2</v>
      </c>
      <c r="F11" s="488" t="s">
        <v>3</v>
      </c>
      <c r="G11" s="489"/>
      <c r="H11" s="4"/>
    </row>
    <row r="12" spans="2:12" ht="18.75" customHeight="1" x14ac:dyDescent="0.25">
      <c r="B12" s="193" t="s">
        <v>33</v>
      </c>
      <c r="C12" s="192">
        <v>56115</v>
      </c>
      <c r="D12" s="194">
        <v>1</v>
      </c>
      <c r="E12" s="195">
        <f>D12*C12</f>
        <v>56115</v>
      </c>
      <c r="F12" s="478"/>
      <c r="G12" s="479"/>
      <c r="H12" s="4"/>
      <c r="I12" s="2"/>
      <c r="J12" s="3"/>
      <c r="K12" s="2"/>
      <c r="L12" s="2"/>
    </row>
    <row r="13" spans="2:12" ht="15.75" customHeight="1" x14ac:dyDescent="0.25">
      <c r="B13" s="193" t="s">
        <v>33</v>
      </c>
      <c r="C13" s="192">
        <v>56115</v>
      </c>
      <c r="D13" s="194">
        <v>0.85</v>
      </c>
      <c r="E13" s="195">
        <f t="shared" ref="E13:E16" si="0">D13*C13</f>
        <v>47697.75</v>
      </c>
      <c r="F13" s="478"/>
      <c r="G13" s="479"/>
      <c r="H13" s="4"/>
      <c r="I13" s="2"/>
      <c r="J13" s="3"/>
      <c r="K13" s="2"/>
      <c r="L13" s="2"/>
    </row>
    <row r="14" spans="2:12" ht="15.75" customHeight="1" x14ac:dyDescent="0.25">
      <c r="B14" s="193" t="s">
        <v>32</v>
      </c>
      <c r="C14" s="192">
        <v>74820</v>
      </c>
      <c r="D14" s="194">
        <v>0.5</v>
      </c>
      <c r="E14" s="195">
        <f t="shared" si="0"/>
        <v>37410</v>
      </c>
      <c r="F14" s="478"/>
      <c r="G14" s="479"/>
      <c r="H14" s="4"/>
      <c r="I14" s="2"/>
      <c r="J14" s="3"/>
      <c r="K14" s="2"/>
      <c r="L14" s="2"/>
    </row>
    <row r="15" spans="2:12" ht="15.75" x14ac:dyDescent="0.25">
      <c r="B15" s="161"/>
      <c r="C15" s="120"/>
      <c r="D15" s="114"/>
      <c r="E15" s="195">
        <f t="shared" si="0"/>
        <v>0</v>
      </c>
      <c r="F15" s="478"/>
      <c r="G15" s="479"/>
    </row>
    <row r="16" spans="2:12" ht="15.75" x14ac:dyDescent="0.25">
      <c r="B16" s="162"/>
      <c r="C16" s="120"/>
      <c r="D16" s="114"/>
      <c r="E16" s="195">
        <f t="shared" si="0"/>
        <v>0</v>
      </c>
      <c r="F16" s="478"/>
      <c r="G16" s="479"/>
    </row>
    <row r="17" spans="1:12" s="15" customFormat="1" ht="19.5" customHeight="1" thickBot="1" x14ac:dyDescent="0.3">
      <c r="B17" s="480" t="s">
        <v>88</v>
      </c>
      <c r="C17" s="481"/>
      <c r="D17" s="482"/>
      <c r="E17" s="158">
        <f>SUM(E12:E16)</f>
        <v>141222.75</v>
      </c>
      <c r="F17" s="483"/>
      <c r="G17" s="484"/>
      <c r="J17" s="8"/>
    </row>
    <row r="18" spans="1:12" ht="20.100000000000001" customHeight="1" thickBot="1" x14ac:dyDescent="0.3">
      <c r="B18" s="163"/>
      <c r="C18" s="159"/>
      <c r="D18" s="116"/>
      <c r="E18" s="117"/>
      <c r="F18" s="118"/>
      <c r="G18" s="118"/>
    </row>
    <row r="19" spans="1:12" ht="79.5" customHeight="1" x14ac:dyDescent="0.25">
      <c r="B19" s="505" t="s">
        <v>157</v>
      </c>
      <c r="C19" s="506"/>
      <c r="D19" s="506"/>
      <c r="E19" s="506"/>
      <c r="F19" s="507"/>
      <c r="G19" s="508"/>
    </row>
    <row r="20" spans="1:12" ht="28.5" customHeight="1" x14ac:dyDescent="0.25">
      <c r="B20" s="606" t="s">
        <v>4</v>
      </c>
      <c r="C20" s="607" t="s">
        <v>1</v>
      </c>
      <c r="D20" s="608" t="s">
        <v>2</v>
      </c>
      <c r="E20" s="609" t="s">
        <v>3</v>
      </c>
      <c r="F20" s="610"/>
      <c r="G20" s="611"/>
      <c r="H20" s="82"/>
      <c r="I20" s="82"/>
      <c r="J20" s="82"/>
      <c r="K20" s="82"/>
      <c r="L20" s="4"/>
    </row>
    <row r="21" spans="1:12" ht="24" customHeight="1" thickBot="1" x14ac:dyDescent="0.3">
      <c r="B21" s="190">
        <v>16300</v>
      </c>
      <c r="C21" s="191">
        <v>1</v>
      </c>
      <c r="D21" s="169">
        <f>C21*B21</f>
        <v>16300</v>
      </c>
      <c r="E21" s="509"/>
      <c r="F21" s="510"/>
      <c r="G21" s="511"/>
      <c r="H21" s="6"/>
      <c r="I21" s="83"/>
      <c r="J21" s="4"/>
      <c r="K21" s="4"/>
    </row>
    <row r="22" spans="1:12" ht="18.75" customHeight="1" thickBot="1" x14ac:dyDescent="0.3">
      <c r="B22" s="121"/>
      <c r="C22" s="119"/>
      <c r="D22" s="122"/>
      <c r="E22" s="123"/>
      <c r="F22" s="123"/>
      <c r="G22" s="123"/>
      <c r="H22" s="6"/>
      <c r="I22" s="83"/>
      <c r="J22" s="4"/>
      <c r="K22" s="4"/>
    </row>
    <row r="23" spans="1:12" ht="42" customHeight="1" x14ac:dyDescent="0.25">
      <c r="B23" s="512" t="s">
        <v>68</v>
      </c>
      <c r="C23" s="513"/>
      <c r="D23" s="513"/>
      <c r="E23" s="513"/>
      <c r="F23" s="513"/>
      <c r="G23" s="514"/>
      <c r="H23" s="6"/>
      <c r="I23" s="83"/>
      <c r="J23" s="4"/>
      <c r="K23" s="4"/>
    </row>
    <row r="24" spans="1:12" ht="31.5" x14ac:dyDescent="0.25">
      <c r="B24" s="612" t="s">
        <v>69</v>
      </c>
      <c r="C24" s="613"/>
      <c r="D24" s="614"/>
      <c r="E24" s="615" t="s">
        <v>2</v>
      </c>
      <c r="F24" s="616" t="s">
        <v>3</v>
      </c>
      <c r="G24" s="617"/>
      <c r="H24" s="6"/>
      <c r="I24" s="83"/>
      <c r="J24" s="4"/>
      <c r="K24" s="4"/>
    </row>
    <row r="25" spans="1:12" ht="25.5" customHeight="1" x14ac:dyDescent="0.25">
      <c r="B25" s="490" t="s">
        <v>70</v>
      </c>
      <c r="C25" s="491"/>
      <c r="D25" s="492"/>
      <c r="E25" s="189">
        <v>40000</v>
      </c>
      <c r="F25" s="493"/>
      <c r="G25" s="494"/>
      <c r="H25" s="6"/>
      <c r="I25" s="83"/>
      <c r="J25" s="4"/>
      <c r="K25" s="4"/>
    </row>
    <row r="26" spans="1:12" ht="23.25" customHeight="1" x14ac:dyDescent="0.25">
      <c r="B26" s="495" t="s">
        <v>71</v>
      </c>
      <c r="C26" s="496"/>
      <c r="D26" s="497"/>
      <c r="E26" s="189">
        <v>0</v>
      </c>
      <c r="F26" s="498"/>
      <c r="G26" s="499"/>
      <c r="H26" s="4"/>
      <c r="I26" s="6"/>
      <c r="J26" s="83"/>
      <c r="K26" s="4"/>
      <c r="L26" s="4"/>
    </row>
    <row r="27" spans="1:12" ht="23.25" customHeight="1" thickBot="1" x14ac:dyDescent="0.3">
      <c r="B27" s="500" t="s">
        <v>9</v>
      </c>
      <c r="C27" s="501"/>
      <c r="D27" s="502"/>
      <c r="E27" s="158">
        <f>SUM(E24:E25)</f>
        <v>40000</v>
      </c>
      <c r="F27" s="503"/>
      <c r="G27" s="504"/>
      <c r="H27" s="4"/>
      <c r="I27" s="6"/>
      <c r="J27" s="83"/>
      <c r="K27" s="4"/>
      <c r="L27" s="4"/>
    </row>
    <row r="28" spans="1:12" ht="23.25" customHeight="1" thickBot="1" x14ac:dyDescent="0.3">
      <c r="B28" s="116"/>
      <c r="C28" s="116"/>
      <c r="D28" s="116"/>
      <c r="E28" s="157"/>
      <c r="F28" s="156"/>
      <c r="G28" s="155"/>
      <c r="H28" s="4"/>
      <c r="I28" s="6"/>
      <c r="J28" s="83"/>
      <c r="K28" s="4"/>
      <c r="L28" s="4"/>
    </row>
    <row r="29" spans="1:12" ht="53.25" customHeight="1" x14ac:dyDescent="0.25">
      <c r="B29" s="512" t="s">
        <v>85</v>
      </c>
      <c r="C29" s="513"/>
      <c r="D29" s="513"/>
      <c r="E29" s="513"/>
      <c r="F29" s="513"/>
      <c r="G29" s="514"/>
      <c r="I29" s="1"/>
      <c r="J29"/>
    </row>
    <row r="30" spans="1:12" ht="55.5" customHeight="1" x14ac:dyDescent="0.25">
      <c r="B30" s="618" t="s">
        <v>86</v>
      </c>
      <c r="C30" s="619"/>
      <c r="D30" s="620" t="s">
        <v>87</v>
      </c>
      <c r="E30" s="621" t="s">
        <v>2</v>
      </c>
      <c r="F30" s="622" t="s">
        <v>3</v>
      </c>
      <c r="G30" s="623"/>
      <c r="I30" s="1"/>
      <c r="J30"/>
    </row>
    <row r="31" spans="1:12" ht="21" customHeight="1" thickBot="1" x14ac:dyDescent="0.3">
      <c r="B31" s="520">
        <v>400000</v>
      </c>
      <c r="C31" s="521"/>
      <c r="D31" s="166">
        <v>2009</v>
      </c>
      <c r="E31" s="167">
        <v>55555.555555555555</v>
      </c>
      <c r="F31" s="522"/>
      <c r="G31" s="523"/>
      <c r="I31" s="1"/>
      <c r="J31"/>
    </row>
    <row r="32" spans="1:12" ht="21" customHeight="1" thickBot="1" x14ac:dyDescent="0.3">
      <c r="A32" s="170"/>
      <c r="B32" s="524"/>
      <c r="C32" s="524"/>
      <c r="D32" s="524"/>
      <c r="E32" s="524"/>
      <c r="F32" s="524"/>
      <c r="G32" s="524"/>
      <c r="H32" s="4"/>
      <c r="I32" s="6"/>
      <c r="J32"/>
    </row>
    <row r="33" spans="2:20" ht="55.5" customHeight="1" x14ac:dyDescent="0.25">
      <c r="B33" s="512" t="s">
        <v>139</v>
      </c>
      <c r="C33" s="513"/>
      <c r="D33" s="513"/>
      <c r="E33" s="513"/>
      <c r="F33" s="513"/>
      <c r="G33" s="514"/>
      <c r="H33" s="82"/>
      <c r="I33" s="4"/>
      <c r="J33" s="82"/>
      <c r="K33" s="82"/>
      <c r="L33" s="4"/>
    </row>
    <row r="34" spans="2:20" ht="31.5" x14ac:dyDescent="0.25">
      <c r="B34" s="618" t="s">
        <v>123</v>
      </c>
      <c r="C34" s="624"/>
      <c r="D34" s="619"/>
      <c r="E34" s="625" t="s">
        <v>2</v>
      </c>
      <c r="F34" s="622" t="s">
        <v>3</v>
      </c>
      <c r="G34" s="623"/>
      <c r="H34" s="4"/>
      <c r="I34" s="78"/>
      <c r="J34" s="83"/>
      <c r="K34" s="4"/>
      <c r="L34" s="4"/>
    </row>
    <row r="35" spans="2:20" ht="15.75" x14ac:dyDescent="0.25">
      <c r="B35" s="515" t="s">
        <v>124</v>
      </c>
      <c r="C35" s="516"/>
      <c r="D35" s="517"/>
      <c r="E35" s="264">
        <v>2500</v>
      </c>
      <c r="F35" s="518"/>
      <c r="G35" s="519"/>
      <c r="H35" s="4"/>
      <c r="I35" s="4"/>
      <c r="J35" s="6"/>
      <c r="K35" s="83"/>
      <c r="L35" s="4"/>
      <c r="M35" s="4"/>
    </row>
    <row r="36" spans="2:20" ht="15.75" x14ac:dyDescent="0.25">
      <c r="B36" s="515" t="s">
        <v>125</v>
      </c>
      <c r="C36" s="516"/>
      <c r="D36" s="517"/>
      <c r="E36" s="264">
        <v>2000</v>
      </c>
      <c r="F36" s="518"/>
      <c r="G36" s="519"/>
      <c r="H36" s="78"/>
      <c r="J36" s="79"/>
      <c r="K36" s="80"/>
      <c r="L36" s="81"/>
      <c r="M36" s="4"/>
    </row>
    <row r="37" spans="2:20" ht="15.75" x14ac:dyDescent="0.25">
      <c r="B37" s="515" t="s">
        <v>126</v>
      </c>
      <c r="C37" s="516"/>
      <c r="D37" s="517"/>
      <c r="E37" s="264">
        <v>3500</v>
      </c>
      <c r="F37" s="518"/>
      <c r="G37" s="519"/>
      <c r="H37" s="4"/>
      <c r="J37" s="6"/>
      <c r="K37" s="4"/>
      <c r="L37" s="4"/>
      <c r="M37" s="4"/>
    </row>
    <row r="38" spans="2:20" ht="15.75" x14ac:dyDescent="0.25">
      <c r="B38" s="515" t="s">
        <v>48</v>
      </c>
      <c r="C38" s="516"/>
      <c r="D38" s="517"/>
      <c r="E38" s="264">
        <v>3000</v>
      </c>
      <c r="F38" s="518"/>
      <c r="G38" s="519"/>
    </row>
    <row r="39" spans="2:20" ht="15.75" x14ac:dyDescent="0.25">
      <c r="B39" s="515"/>
      <c r="C39" s="516"/>
      <c r="D39" s="517"/>
      <c r="E39" s="264"/>
      <c r="F39" s="518"/>
      <c r="G39" s="519"/>
    </row>
    <row r="40" spans="2:20" ht="15" customHeight="1" x14ac:dyDescent="0.25">
      <c r="B40" s="525"/>
      <c r="C40" s="526"/>
      <c r="D40" s="527"/>
      <c r="E40" s="265"/>
      <c r="F40" s="518"/>
      <c r="G40" s="519"/>
    </row>
    <row r="41" spans="2:20" ht="15.75" x14ac:dyDescent="0.25">
      <c r="B41" s="525"/>
      <c r="C41" s="526"/>
      <c r="D41" s="527"/>
      <c r="E41" s="265"/>
      <c r="F41" s="518"/>
      <c r="G41" s="519"/>
    </row>
    <row r="42" spans="2:20" ht="15.75" customHeight="1" x14ac:dyDescent="0.25">
      <c r="B42" s="525"/>
      <c r="C42" s="526"/>
      <c r="D42" s="527"/>
      <c r="E42" s="265"/>
      <c r="F42" s="518"/>
      <c r="G42" s="519"/>
    </row>
    <row r="43" spans="2:20" ht="15.75" x14ac:dyDescent="0.25">
      <c r="B43" s="525"/>
      <c r="C43" s="526"/>
      <c r="D43" s="527"/>
      <c r="E43" s="265"/>
      <c r="F43" s="518"/>
      <c r="G43" s="519"/>
    </row>
    <row r="44" spans="2:20" ht="15.75" x14ac:dyDescent="0.25">
      <c r="B44" s="525"/>
      <c r="C44" s="526"/>
      <c r="D44" s="527"/>
      <c r="E44" s="265"/>
      <c r="F44" s="518"/>
      <c r="G44" s="519"/>
    </row>
    <row r="45" spans="2:20" ht="15.75" x14ac:dyDescent="0.25">
      <c r="B45" s="525"/>
      <c r="C45" s="526"/>
      <c r="D45" s="527"/>
      <c r="E45" s="265"/>
      <c r="F45" s="518"/>
      <c r="G45" s="519"/>
    </row>
    <row r="46" spans="2:20" ht="15.75" x14ac:dyDescent="0.25">
      <c r="B46" s="525"/>
      <c r="C46" s="526"/>
      <c r="D46" s="527"/>
      <c r="E46" s="265"/>
      <c r="F46" s="518"/>
      <c r="G46" s="519"/>
      <c r="R46" s="2"/>
      <c r="S46" s="2"/>
      <c r="T46" s="2"/>
    </row>
    <row r="47" spans="2:20" ht="14.25" customHeight="1" x14ac:dyDescent="0.25">
      <c r="B47" s="525"/>
      <c r="C47" s="526"/>
      <c r="D47" s="527"/>
      <c r="E47" s="265"/>
      <c r="F47" s="518"/>
      <c r="G47" s="519"/>
      <c r="H47" s="22"/>
      <c r="R47" s="23"/>
      <c r="S47" s="19"/>
      <c r="T47" s="2"/>
    </row>
    <row r="48" spans="2:20" ht="15.75" customHeight="1" x14ac:dyDescent="0.25">
      <c r="B48" s="525"/>
      <c r="C48" s="526"/>
      <c r="D48" s="527"/>
      <c r="E48" s="265"/>
      <c r="F48" s="518"/>
      <c r="G48" s="519"/>
      <c r="R48" s="23"/>
      <c r="S48" s="19"/>
      <c r="T48" s="2"/>
    </row>
    <row r="49" spans="2:21" ht="15.75" x14ac:dyDescent="0.25">
      <c r="B49" s="525"/>
      <c r="C49" s="526"/>
      <c r="D49" s="527"/>
      <c r="E49" s="265"/>
      <c r="F49" s="518"/>
      <c r="G49" s="519"/>
      <c r="R49" s="23"/>
      <c r="S49" s="2"/>
      <c r="T49" s="2"/>
    </row>
    <row r="50" spans="2:21" ht="15.75" x14ac:dyDescent="0.25">
      <c r="B50" s="525"/>
      <c r="C50" s="526"/>
      <c r="D50" s="527"/>
      <c r="E50" s="265"/>
      <c r="F50" s="518"/>
      <c r="G50" s="519"/>
      <c r="R50" s="23"/>
      <c r="S50" s="24"/>
      <c r="T50" s="2"/>
    </row>
    <row r="51" spans="2:21" ht="18.75" customHeight="1" x14ac:dyDescent="0.25">
      <c r="B51" s="525"/>
      <c r="C51" s="526"/>
      <c r="D51" s="527"/>
      <c r="E51" s="265"/>
      <c r="F51" s="518"/>
      <c r="G51" s="519"/>
      <c r="S51" s="18"/>
      <c r="T51" s="18"/>
      <c r="U51" s="2"/>
    </row>
    <row r="52" spans="2:21" ht="15.75" customHeight="1" x14ac:dyDescent="0.25">
      <c r="B52" s="525"/>
      <c r="C52" s="526"/>
      <c r="D52" s="527"/>
      <c r="E52" s="265"/>
      <c r="F52" s="518"/>
      <c r="G52" s="519"/>
      <c r="S52" s="18"/>
      <c r="T52" s="18"/>
      <c r="U52" s="2"/>
    </row>
    <row r="53" spans="2:21" ht="28.5" customHeight="1" thickBot="1" x14ac:dyDescent="0.3">
      <c r="B53" s="528" t="s">
        <v>88</v>
      </c>
      <c r="C53" s="529"/>
      <c r="D53" s="530"/>
      <c r="E53" s="266">
        <f>SUM(E35:E52)</f>
        <v>11000</v>
      </c>
      <c r="F53" s="531"/>
      <c r="G53" s="532"/>
      <c r="I53" s="2"/>
      <c r="S53" s="20"/>
      <c r="T53" s="2"/>
      <c r="U53" s="2"/>
    </row>
    <row r="54" spans="2:21" s="15" customFormat="1" ht="15.75" thickBot="1" x14ac:dyDescent="0.3">
      <c r="B54" s="533"/>
      <c r="C54" s="533"/>
      <c r="D54" s="533"/>
      <c r="E54" s="533"/>
      <c r="F54" s="533"/>
      <c r="G54" s="533"/>
      <c r="I54" s="4"/>
      <c r="J54" s="8"/>
      <c r="R54" s="171"/>
      <c r="S54" s="171"/>
      <c r="T54" s="4"/>
      <c r="U54" s="4"/>
    </row>
    <row r="55" spans="2:21" ht="30" customHeight="1" thickBot="1" x14ac:dyDescent="0.3">
      <c r="B55" s="626" t="s">
        <v>7</v>
      </c>
      <c r="C55" s="627"/>
      <c r="D55" s="628"/>
      <c r="E55" s="534">
        <f>E17+D21+E27+E31+E53</f>
        <v>264078.30555555556</v>
      </c>
      <c r="F55" s="535"/>
      <c r="G55" s="536"/>
      <c r="I55" s="2"/>
      <c r="J55" s="2"/>
      <c r="K55" s="2"/>
      <c r="L55" s="2"/>
      <c r="M55" s="2"/>
      <c r="N55" s="2"/>
      <c r="O55" s="2"/>
      <c r="P55" s="2"/>
      <c r="Q55" s="2"/>
      <c r="R55" s="21"/>
      <c r="S55" s="21"/>
      <c r="T55" s="2"/>
      <c r="U55" s="2"/>
    </row>
    <row r="56" spans="2:21" ht="15.75" thickBot="1" x14ac:dyDescent="0.3">
      <c r="B56" s="546"/>
      <c r="C56" s="546"/>
      <c r="D56" s="546"/>
      <c r="E56" s="546"/>
      <c r="F56" s="546"/>
      <c r="G56" s="546"/>
      <c r="I56" s="2"/>
      <c r="J56" s="2"/>
      <c r="K56" s="2"/>
      <c r="L56" s="2"/>
      <c r="M56" s="2"/>
      <c r="N56" s="2"/>
      <c r="O56" s="2"/>
      <c r="P56" s="2"/>
      <c r="Q56" s="2"/>
      <c r="R56" s="25"/>
      <c r="S56" s="25"/>
      <c r="T56" s="2"/>
      <c r="U56" s="2"/>
    </row>
    <row r="57" spans="2:21" ht="24.75" customHeight="1" thickBot="1" x14ac:dyDescent="0.3">
      <c r="B57" s="629" t="s">
        <v>158</v>
      </c>
      <c r="C57" s="630"/>
      <c r="D57" s="631"/>
      <c r="E57" s="547">
        <f>'(5) Subsidy Worksheet'!D25</f>
        <v>22688.400000000001</v>
      </c>
      <c r="F57" s="547"/>
      <c r="G57" s="548"/>
      <c r="I57" s="2"/>
      <c r="J57" s="2"/>
      <c r="K57" s="2"/>
      <c r="L57" s="2"/>
      <c r="M57" s="2"/>
      <c r="N57" s="2"/>
      <c r="O57" s="2"/>
      <c r="P57" s="2"/>
      <c r="Q57" s="2"/>
      <c r="R57" s="2"/>
      <c r="S57" s="2"/>
      <c r="T57" s="2"/>
      <c r="U57" s="2"/>
    </row>
    <row r="58" spans="2:21" ht="24.75" customHeight="1" thickBot="1" x14ac:dyDescent="0.3">
      <c r="B58" s="629" t="s">
        <v>140</v>
      </c>
      <c r="C58" s="630"/>
      <c r="D58" s="631"/>
      <c r="E58" s="549">
        <f>$C$21</f>
        <v>1</v>
      </c>
      <c r="F58" s="549"/>
      <c r="G58" s="550"/>
      <c r="I58" s="2"/>
      <c r="J58" s="2"/>
      <c r="K58" s="2"/>
      <c r="L58" s="2"/>
      <c r="M58" s="2"/>
      <c r="N58" s="2"/>
      <c r="O58" s="2"/>
      <c r="P58" s="2"/>
      <c r="Q58" s="2"/>
      <c r="R58" s="2"/>
      <c r="S58" s="2"/>
      <c r="T58" s="2"/>
      <c r="U58" s="2"/>
    </row>
    <row r="59" spans="2:21" ht="24.75" customHeight="1" thickBot="1" x14ac:dyDescent="0.3">
      <c r="B59" s="629" t="s">
        <v>159</v>
      </c>
      <c r="C59" s="630"/>
      <c r="D59" s="631"/>
      <c r="E59" s="551">
        <f>E57*E58</f>
        <v>22688.400000000001</v>
      </c>
      <c r="F59" s="551"/>
      <c r="G59" s="552"/>
      <c r="I59" s="2"/>
      <c r="J59" s="2"/>
      <c r="K59" s="2"/>
      <c r="L59" s="2"/>
      <c r="M59" s="2"/>
      <c r="N59" s="2"/>
      <c r="O59" s="2"/>
      <c r="P59" s="2"/>
      <c r="Q59" s="2"/>
      <c r="R59" s="2"/>
      <c r="S59" s="2"/>
      <c r="T59" s="2"/>
      <c r="U59" s="2"/>
    </row>
    <row r="60" spans="2:21" ht="15.75" thickBot="1" x14ac:dyDescent="0.3">
      <c r="B60" s="537"/>
      <c r="C60" s="537"/>
      <c r="D60" s="537"/>
      <c r="E60" s="537"/>
      <c r="F60" s="537"/>
      <c r="G60" s="537"/>
      <c r="I60" s="4"/>
      <c r="J60" s="2"/>
      <c r="K60" s="2"/>
      <c r="L60" s="2"/>
      <c r="M60" s="2"/>
      <c r="N60" s="2"/>
      <c r="O60" s="2"/>
      <c r="P60" s="2"/>
      <c r="Q60" s="2"/>
      <c r="R60" s="2"/>
      <c r="S60" s="2"/>
      <c r="T60" s="2"/>
      <c r="U60" s="2"/>
    </row>
    <row r="61" spans="2:21" ht="32.25" customHeight="1" thickBot="1" x14ac:dyDescent="0.3">
      <c r="B61" s="632" t="s">
        <v>89</v>
      </c>
      <c r="C61" s="633"/>
      <c r="D61" s="634"/>
      <c r="E61" s="534">
        <f>E55-E57</f>
        <v>241389.90555555557</v>
      </c>
      <c r="F61" s="535"/>
      <c r="G61" s="536"/>
      <c r="I61" s="4"/>
      <c r="J61" s="2"/>
      <c r="K61" s="2"/>
      <c r="L61" s="2"/>
      <c r="M61" s="2"/>
      <c r="N61" s="2"/>
      <c r="O61" s="2"/>
      <c r="P61" s="2"/>
      <c r="Q61" s="2"/>
      <c r="R61" s="2"/>
      <c r="S61" s="2"/>
      <c r="T61" s="2"/>
      <c r="U61" s="2"/>
    </row>
    <row r="62" spans="2:21" ht="25.5" customHeight="1" thickBot="1" x14ac:dyDescent="0.3">
      <c r="B62" s="537"/>
      <c r="C62" s="537"/>
      <c r="D62" s="537"/>
      <c r="E62" s="537"/>
      <c r="F62" s="537"/>
      <c r="G62" s="537"/>
      <c r="I62" s="4"/>
      <c r="J62" s="4"/>
      <c r="K62" s="4"/>
      <c r="L62" s="4"/>
      <c r="M62" s="4"/>
      <c r="N62" s="4"/>
      <c r="O62" s="4"/>
      <c r="P62" s="4"/>
      <c r="Q62" s="4"/>
      <c r="R62" s="2"/>
      <c r="S62" s="2"/>
      <c r="T62" s="2"/>
      <c r="U62" s="2"/>
    </row>
    <row r="63" spans="2:21" ht="45" customHeight="1" x14ac:dyDescent="0.25">
      <c r="B63" s="538" t="s">
        <v>141</v>
      </c>
      <c r="C63" s="539"/>
      <c r="D63" s="539"/>
      <c r="E63" s="539"/>
      <c r="F63" s="539"/>
      <c r="G63" s="540"/>
      <c r="I63" s="6"/>
      <c r="J63" s="4"/>
      <c r="K63" s="4"/>
      <c r="L63" s="4"/>
      <c r="M63" s="4"/>
      <c r="N63" s="4"/>
      <c r="O63" s="4"/>
      <c r="P63" s="4"/>
      <c r="Q63" s="4"/>
    </row>
    <row r="64" spans="2:21" ht="55.5" customHeight="1" x14ac:dyDescent="0.25">
      <c r="B64" s="173" t="s">
        <v>90</v>
      </c>
      <c r="C64" s="172" t="s">
        <v>8</v>
      </c>
      <c r="D64" s="267"/>
      <c r="E64" s="172" t="s">
        <v>9</v>
      </c>
      <c r="F64" s="541" t="s">
        <v>3</v>
      </c>
      <c r="G64" s="542"/>
      <c r="I64" s="6"/>
      <c r="J64" s="6"/>
      <c r="K64" s="7"/>
      <c r="L64" s="5"/>
      <c r="M64" s="5"/>
      <c r="N64" s="6"/>
      <c r="O64" s="6"/>
      <c r="P64" s="6"/>
      <c r="Q64" s="6"/>
      <c r="R64" s="4"/>
    </row>
    <row r="65" spans="1:20" ht="29.25" customHeight="1" thickBot="1" x14ac:dyDescent="0.3">
      <c r="B65" s="231">
        <v>0.25</v>
      </c>
      <c r="C65" s="174">
        <f>8760-(8760*B65)</f>
        <v>6570</v>
      </c>
      <c r="D65" s="179" t="s">
        <v>98</v>
      </c>
      <c r="E65" s="175">
        <f>$E$61/$C$65</f>
        <v>36.741233722306781</v>
      </c>
      <c r="F65" s="543"/>
      <c r="G65" s="544"/>
      <c r="I65" s="4"/>
      <c r="J65" s="9"/>
      <c r="K65" s="6"/>
      <c r="L65" s="4"/>
    </row>
    <row r="66" spans="1:20" ht="15.75" thickBot="1" x14ac:dyDescent="0.3">
      <c r="B66" s="545"/>
      <c r="C66" s="545"/>
      <c r="D66" s="545"/>
      <c r="E66" s="545"/>
      <c r="F66" s="545"/>
      <c r="G66" s="545"/>
      <c r="I66" s="4"/>
      <c r="J66" s="9"/>
      <c r="K66" s="6"/>
      <c r="L66" s="4"/>
    </row>
    <row r="67" spans="1:20" ht="37.5" customHeight="1" x14ac:dyDescent="0.25">
      <c r="B67" s="485" t="s">
        <v>160</v>
      </c>
      <c r="C67" s="570"/>
      <c r="D67" s="570"/>
      <c r="E67" s="570"/>
      <c r="F67" s="570"/>
      <c r="G67" s="571"/>
      <c r="I67" s="4"/>
      <c r="J67" s="9"/>
      <c r="K67" s="6"/>
      <c r="L67" s="6"/>
      <c r="M67" s="8"/>
    </row>
    <row r="68" spans="1:20" ht="20.25" customHeight="1" x14ac:dyDescent="0.25">
      <c r="B68" s="572"/>
      <c r="C68" s="573"/>
      <c r="D68" s="573"/>
      <c r="E68" s="574"/>
      <c r="F68" s="541" t="s">
        <v>3</v>
      </c>
      <c r="G68" s="542"/>
      <c r="I68" s="6"/>
      <c r="J68" s="9"/>
      <c r="K68" s="6"/>
      <c r="L68" s="6"/>
      <c r="M68" s="8"/>
    </row>
    <row r="69" spans="1:20" ht="29.25" customHeight="1" thickBot="1" x14ac:dyDescent="0.3">
      <c r="B69" s="575" t="s">
        <v>97</v>
      </c>
      <c r="C69" s="576"/>
      <c r="D69" s="577"/>
      <c r="E69" s="175">
        <f>($E$55/$C$65)*1.225</f>
        <v>49.238344643159145</v>
      </c>
      <c r="F69" s="578"/>
      <c r="G69" s="579"/>
      <c r="H69" t="s">
        <v>94</v>
      </c>
      <c r="I69" s="6"/>
      <c r="J69" s="9"/>
      <c r="K69" s="6"/>
      <c r="L69" s="6"/>
      <c r="M69" s="8"/>
    </row>
    <row r="70" spans="1:20" ht="16.5" thickBot="1" x14ac:dyDescent="0.3">
      <c r="B70" s="176"/>
      <c r="C70" s="176"/>
      <c r="D70" s="176"/>
      <c r="E70" s="178"/>
      <c r="F70" s="177"/>
      <c r="G70" s="177"/>
      <c r="I70" s="6"/>
      <c r="J70" s="9"/>
      <c r="K70" s="6"/>
      <c r="L70" s="6"/>
      <c r="M70" s="8"/>
    </row>
    <row r="71" spans="1:20" ht="73.5" customHeight="1" x14ac:dyDescent="0.25">
      <c r="B71" s="538" t="s">
        <v>162</v>
      </c>
      <c r="C71" s="539"/>
      <c r="D71" s="539"/>
      <c r="E71" s="539"/>
      <c r="F71" s="539"/>
      <c r="G71" s="540"/>
      <c r="I71" s="6"/>
      <c r="J71" s="9"/>
      <c r="K71" s="6"/>
      <c r="L71" s="6"/>
      <c r="M71" s="8"/>
    </row>
    <row r="72" spans="1:20" ht="23.25" customHeight="1" x14ac:dyDescent="0.25">
      <c r="B72" s="180" t="s">
        <v>91</v>
      </c>
      <c r="C72" s="184" t="s">
        <v>11</v>
      </c>
      <c r="D72" s="184" t="s">
        <v>10</v>
      </c>
      <c r="E72" s="184" t="s">
        <v>93</v>
      </c>
      <c r="F72" s="553" t="s">
        <v>142</v>
      </c>
      <c r="G72" s="554"/>
      <c r="I72" s="6"/>
      <c r="J72" s="9"/>
      <c r="K72" s="6"/>
      <c r="L72" s="6"/>
      <c r="M72" s="8"/>
    </row>
    <row r="73" spans="1:20" ht="33" customHeight="1" x14ac:dyDescent="0.25">
      <c r="B73" s="181" t="s">
        <v>92</v>
      </c>
      <c r="C73" s="229">
        <v>0.5</v>
      </c>
      <c r="D73" s="185">
        <f>$E$69*$C$73</f>
        <v>24.619172321579573</v>
      </c>
      <c r="E73" s="186">
        <f>$E$69+$D$73</f>
        <v>73.857516964738721</v>
      </c>
      <c r="F73" s="555"/>
      <c r="G73" s="556"/>
      <c r="I73" s="4"/>
      <c r="J73" s="11"/>
      <c r="K73" s="7"/>
      <c r="L73" s="6"/>
      <c r="M73" s="4"/>
      <c r="N73" s="4"/>
      <c r="O73" s="4"/>
      <c r="P73" s="4"/>
      <c r="Q73" s="4"/>
      <c r="R73" s="6"/>
      <c r="S73" s="8"/>
    </row>
    <row r="74" spans="1:20" ht="28.5" customHeight="1" thickBot="1" x14ac:dyDescent="0.3">
      <c r="B74" s="183" t="s">
        <v>19</v>
      </c>
      <c r="C74" s="230">
        <v>0.75</v>
      </c>
      <c r="D74" s="187">
        <f>$E$69*$C$74</f>
        <v>36.928758482369361</v>
      </c>
      <c r="E74" s="188">
        <f>$E$69+$D$74</f>
        <v>86.167103125528513</v>
      </c>
      <c r="F74" s="557"/>
      <c r="G74" s="558"/>
      <c r="I74" s="13"/>
      <c r="J74" s="6"/>
      <c r="K74" s="6"/>
      <c r="L74" s="6"/>
      <c r="M74" s="13"/>
      <c r="N74" s="13"/>
      <c r="O74" s="13"/>
      <c r="P74" s="13"/>
      <c r="Q74" s="13"/>
      <c r="R74" s="6"/>
      <c r="S74" s="8"/>
    </row>
    <row r="75" spans="1:20" ht="15.75" thickBot="1" x14ac:dyDescent="0.3">
      <c r="J75" s="6"/>
      <c r="K75" s="4"/>
      <c r="L75" s="4"/>
      <c r="M75" s="4"/>
      <c r="N75" s="4"/>
      <c r="O75" s="4"/>
      <c r="P75" s="4"/>
      <c r="Q75" s="4"/>
      <c r="R75" s="6"/>
      <c r="S75" s="8"/>
    </row>
    <row r="76" spans="1:20" ht="28.5" customHeight="1" thickBot="1" x14ac:dyDescent="0.3">
      <c r="B76" s="559" t="s">
        <v>95</v>
      </c>
      <c r="C76" s="560"/>
      <c r="D76" s="560"/>
      <c r="E76" s="560"/>
      <c r="F76" s="560"/>
      <c r="G76" s="561"/>
      <c r="I76" s="14"/>
      <c r="J76" s="13"/>
      <c r="K76" s="13"/>
      <c r="L76" s="13"/>
      <c r="M76" s="13"/>
      <c r="N76" s="13"/>
      <c r="O76" s="13"/>
      <c r="P76" s="13"/>
      <c r="Q76" s="13"/>
      <c r="R76" s="4"/>
    </row>
    <row r="77" spans="1:20" ht="22.5" customHeight="1" thickBot="1" x14ac:dyDescent="0.3">
      <c r="B77" s="582" t="s">
        <v>101</v>
      </c>
      <c r="C77" s="583"/>
      <c r="D77" s="584"/>
      <c r="E77" s="562" t="s">
        <v>100</v>
      </c>
      <c r="F77" s="563"/>
      <c r="G77" s="564"/>
      <c r="I77" s="10"/>
      <c r="R77" s="13"/>
      <c r="S77" s="12"/>
      <c r="T77" s="12"/>
    </row>
    <row r="78" spans="1:20" s="12" customFormat="1" ht="25.5" customHeight="1" x14ac:dyDescent="0.25">
      <c r="A78"/>
      <c r="B78" s="565" t="s">
        <v>91</v>
      </c>
      <c r="C78" s="566"/>
      <c r="D78" s="567"/>
      <c r="E78" s="568" t="s">
        <v>93</v>
      </c>
      <c r="F78" s="569"/>
      <c r="G78" s="201" t="s">
        <v>99</v>
      </c>
      <c r="I78" s="14"/>
      <c r="J78" s="1"/>
      <c r="K78" s="1"/>
      <c r="L78" s="1"/>
      <c r="M78" s="1"/>
      <c r="N78" s="1"/>
      <c r="O78" s="1"/>
      <c r="P78" s="1"/>
      <c r="Q78" s="1"/>
      <c r="R78" s="4"/>
      <c r="S78"/>
      <c r="T78"/>
    </row>
    <row r="79" spans="1:20" s="13" customFormat="1" ht="25.5" customHeight="1" x14ac:dyDescent="0.25">
      <c r="A79" s="12"/>
      <c r="B79" s="585" t="s">
        <v>96</v>
      </c>
      <c r="C79" s="586"/>
      <c r="D79" s="587"/>
      <c r="E79" s="588">
        <f>$E$65</f>
        <v>36.741233722306781</v>
      </c>
      <c r="F79" s="589"/>
      <c r="G79" s="198">
        <f>$E$79/$C$8</f>
        <v>12.247077907435594</v>
      </c>
      <c r="I79" s="14"/>
      <c r="J79" s="6"/>
      <c r="K79" s="6"/>
      <c r="L79" s="6"/>
      <c r="M79" s="6"/>
      <c r="N79" s="6"/>
      <c r="O79" s="6"/>
      <c r="P79" s="6"/>
      <c r="Q79" s="6"/>
      <c r="R79" s="4"/>
      <c r="S79" s="4"/>
      <c r="T79" s="4"/>
    </row>
    <row r="80" spans="1:20" s="12" customFormat="1" ht="25.5" customHeight="1" x14ac:dyDescent="0.25">
      <c r="A80" s="13"/>
      <c r="B80" s="585" t="s">
        <v>161</v>
      </c>
      <c r="C80" s="586"/>
      <c r="D80" s="587"/>
      <c r="E80" s="590">
        <f>$E$73</f>
        <v>73.857516964738721</v>
      </c>
      <c r="F80" s="591"/>
      <c r="G80" s="200">
        <f>$E$80/$C$8</f>
        <v>24.619172321579573</v>
      </c>
      <c r="I80" s="14"/>
      <c r="J80" s="1"/>
      <c r="K80" s="1"/>
      <c r="L80" s="1"/>
      <c r="M80" s="1"/>
      <c r="N80" s="1"/>
      <c r="O80" s="1"/>
      <c r="P80" s="1"/>
      <c r="Q80" s="1"/>
      <c r="R80" s="4"/>
      <c r="S80"/>
      <c r="T80"/>
    </row>
    <row r="81" spans="1:20" s="12" customFormat="1" ht="25.5" customHeight="1" thickBot="1" x14ac:dyDescent="0.3">
      <c r="B81" s="592" t="s">
        <v>19</v>
      </c>
      <c r="C81" s="593"/>
      <c r="D81" s="594"/>
      <c r="E81" s="595">
        <f>$E$74</f>
        <v>86.167103125528513</v>
      </c>
      <c r="F81" s="596"/>
      <c r="G81" s="199">
        <f>$E$81/$C$8</f>
        <v>28.722367708509505</v>
      </c>
      <c r="I81" s="14"/>
      <c r="J81" s="1"/>
      <c r="K81" s="1"/>
      <c r="L81" s="1"/>
      <c r="M81" s="1"/>
      <c r="N81" s="1"/>
      <c r="O81" s="1"/>
      <c r="P81" s="1"/>
      <c r="Q81" s="1"/>
      <c r="R81" s="4"/>
      <c r="S81"/>
      <c r="T81"/>
    </row>
    <row r="82" spans="1:20" s="12" customFormat="1" ht="25.5" customHeight="1" x14ac:dyDescent="0.25">
      <c r="B82" s="2"/>
      <c r="C82" s="3"/>
      <c r="D82" s="2"/>
      <c r="E82" s="2"/>
      <c r="F82"/>
      <c r="G82" s="197"/>
      <c r="I82" s="14"/>
      <c r="J82" s="1"/>
      <c r="K82" s="1"/>
      <c r="L82" s="1"/>
      <c r="M82" s="1"/>
      <c r="N82" s="1"/>
      <c r="O82" s="1"/>
      <c r="P82" s="1"/>
      <c r="Q82" s="1"/>
      <c r="R82" s="4"/>
      <c r="S82"/>
      <c r="T82"/>
    </row>
    <row r="83" spans="1:20" s="12" customFormat="1" ht="25.5" customHeight="1" x14ac:dyDescent="0.25">
      <c r="B83" s="2"/>
      <c r="C83" s="2"/>
      <c r="D83" s="3"/>
      <c r="E83" s="3"/>
      <c r="F83" s="3"/>
      <c r="G83" s="3"/>
      <c r="I83" s="15"/>
      <c r="J83" s="1"/>
      <c r="K83" s="1"/>
      <c r="L83" s="1"/>
      <c r="M83" s="1"/>
      <c r="N83" s="1"/>
      <c r="O83" s="1"/>
      <c r="P83" s="1"/>
      <c r="Q83" s="1"/>
      <c r="R83" s="4"/>
      <c r="S83"/>
      <c r="T83"/>
    </row>
    <row r="84" spans="1:20" s="12" customFormat="1" ht="25.5" customHeight="1" x14ac:dyDescent="0.25">
      <c r="B84" s="2"/>
      <c r="C84" s="2"/>
      <c r="D84" s="3"/>
      <c r="E84" s="3"/>
      <c r="F84" s="3"/>
      <c r="G84" s="3"/>
      <c r="I84"/>
      <c r="J84" s="1"/>
      <c r="K84" s="1"/>
      <c r="L84" s="1"/>
      <c r="M84" s="1"/>
      <c r="N84" s="1"/>
      <c r="O84" s="1"/>
      <c r="P84" s="1"/>
      <c r="Q84" s="1"/>
      <c r="R84" s="4"/>
      <c r="S84"/>
      <c r="T84"/>
    </row>
    <row r="85" spans="1:20" ht="15.75" customHeight="1" x14ac:dyDescent="0.25">
      <c r="A85" s="12"/>
      <c r="I85" s="15"/>
      <c r="J85" s="8"/>
      <c r="K85" s="15"/>
      <c r="L85" s="15"/>
      <c r="M85" s="15"/>
      <c r="N85" s="15"/>
      <c r="O85" s="15"/>
      <c r="P85" s="15"/>
      <c r="Q85" s="15"/>
      <c r="R85" s="13"/>
      <c r="S85" s="12"/>
      <c r="T85" s="12"/>
    </row>
    <row r="86" spans="1:20" s="12" customFormat="1" ht="25.5" customHeight="1" x14ac:dyDescent="0.25">
      <c r="A86"/>
      <c r="B86" s="2"/>
      <c r="C86" s="2"/>
      <c r="D86" s="3"/>
      <c r="E86" s="3"/>
      <c r="F86" s="3"/>
      <c r="G86" s="3"/>
      <c r="I86"/>
      <c r="J86" s="1"/>
      <c r="K86"/>
      <c r="L86"/>
      <c r="M86"/>
      <c r="N86"/>
      <c r="O86"/>
      <c r="P86"/>
      <c r="Q86"/>
      <c r="R86"/>
      <c r="S86"/>
      <c r="T86"/>
    </row>
    <row r="87" spans="1:20" s="94" customFormat="1" ht="51" customHeight="1" x14ac:dyDescent="0.25">
      <c r="A87" s="12"/>
      <c r="B87" s="2"/>
      <c r="C87" s="2"/>
      <c r="D87" s="3"/>
      <c r="E87" s="3"/>
      <c r="F87" s="3"/>
      <c r="G87" s="3"/>
      <c r="I87" s="16"/>
      <c r="J87" s="8"/>
      <c r="K87" s="15"/>
      <c r="L87" s="15"/>
      <c r="M87" s="15"/>
      <c r="N87" s="15"/>
      <c r="O87" s="15"/>
      <c r="P87" s="15"/>
      <c r="Q87" s="15"/>
      <c r="R87" s="15"/>
      <c r="S87" s="15"/>
      <c r="T87" s="15"/>
    </row>
    <row r="88" spans="1:20" ht="44.25" customHeight="1" x14ac:dyDescent="0.25">
      <c r="A88" s="94"/>
      <c r="I88" s="16"/>
      <c r="R88" s="1"/>
      <c r="S88" s="1"/>
      <c r="T88" s="1"/>
    </row>
    <row r="89" spans="1:20" s="1" customFormat="1" ht="22.5" customHeight="1" x14ac:dyDescent="0.25">
      <c r="A89"/>
      <c r="B89" s="2"/>
      <c r="C89" s="2"/>
      <c r="D89" s="3"/>
      <c r="E89" s="3"/>
      <c r="F89" s="3"/>
      <c r="G89" s="3"/>
      <c r="I89" s="4"/>
      <c r="K89"/>
      <c r="L89"/>
      <c r="M89"/>
      <c r="N89"/>
      <c r="O89"/>
      <c r="P89"/>
      <c r="Q89"/>
      <c r="R89" s="15"/>
      <c r="S89" s="15"/>
      <c r="T89" s="15"/>
    </row>
    <row r="90" spans="1:20" s="15" customFormat="1" ht="15" customHeight="1" x14ac:dyDescent="0.25">
      <c r="A90" s="1"/>
      <c r="B90" s="2"/>
      <c r="C90" s="2"/>
      <c r="D90" s="3"/>
      <c r="E90" s="3"/>
      <c r="F90" s="3"/>
      <c r="G90" s="3"/>
      <c r="I90" s="17"/>
      <c r="J90" s="1"/>
      <c r="K90"/>
      <c r="L90"/>
      <c r="M90"/>
      <c r="N90"/>
      <c r="O90"/>
      <c r="P90"/>
      <c r="Q90"/>
      <c r="R90"/>
      <c r="S90"/>
      <c r="T90"/>
    </row>
    <row r="91" spans="1:20" ht="25.5" customHeight="1" x14ac:dyDescent="0.25">
      <c r="A91" s="15"/>
      <c r="I91" s="17"/>
      <c r="J91" s="6"/>
      <c r="K91" s="4"/>
      <c r="L91" s="4"/>
      <c r="M91" s="4"/>
      <c r="N91" s="4"/>
    </row>
    <row r="92" spans="1:20" ht="15.75" customHeight="1" x14ac:dyDescent="0.25">
      <c r="H92" s="4"/>
      <c r="I92" s="95"/>
      <c r="J92" s="17"/>
      <c r="K92" s="17"/>
      <c r="L92" s="17"/>
      <c r="M92" s="4"/>
      <c r="N92" s="4"/>
      <c r="O92" s="15"/>
      <c r="P92" s="15"/>
      <c r="Q92" s="15"/>
    </row>
    <row r="93" spans="1:20" ht="25.5" customHeight="1" x14ac:dyDescent="0.25">
      <c r="H93" s="77"/>
      <c r="I93" s="4"/>
      <c r="J93" s="580"/>
      <c r="K93" s="580"/>
      <c r="N93" s="4"/>
    </row>
    <row r="94" spans="1:20" ht="25.5" customHeight="1" x14ac:dyDescent="0.25">
      <c r="H94" s="4"/>
      <c r="J94" s="581"/>
      <c r="K94" s="581"/>
      <c r="N94" s="15"/>
      <c r="O94" s="15"/>
      <c r="P94" s="15"/>
      <c r="Q94" s="15"/>
    </row>
    <row r="95" spans="1:20" ht="27" customHeight="1" x14ac:dyDescent="0.25">
      <c r="H95" s="4"/>
      <c r="I95" s="15"/>
      <c r="J95" s="6"/>
      <c r="K95" s="4"/>
      <c r="R95" s="15"/>
      <c r="S95" s="15"/>
      <c r="T95" s="15"/>
    </row>
    <row r="96" spans="1:20" s="15" customFormat="1" ht="33.75" customHeight="1" x14ac:dyDescent="0.25">
      <c r="A96"/>
      <c r="B96" s="2"/>
      <c r="C96" s="2"/>
      <c r="D96" s="3"/>
      <c r="E96" s="3"/>
      <c r="F96" s="3"/>
      <c r="G96" s="3"/>
      <c r="H96" s="17"/>
      <c r="I96"/>
      <c r="J96" s="1"/>
      <c r="K96"/>
      <c r="L96"/>
      <c r="M96"/>
      <c r="N96"/>
      <c r="O96"/>
      <c r="P96"/>
      <c r="Q96"/>
      <c r="R96"/>
      <c r="S96"/>
      <c r="T96"/>
    </row>
    <row r="97" spans="1:20" ht="15" hidden="1" customHeight="1" x14ac:dyDescent="0.25">
      <c r="A97" s="15"/>
      <c r="H97" s="182"/>
      <c r="I97" s="15"/>
      <c r="J97" s="8"/>
      <c r="K97" s="15"/>
      <c r="L97" s="15"/>
      <c r="M97" s="15"/>
      <c r="N97" s="15"/>
      <c r="O97" s="15"/>
      <c r="P97" s="15"/>
      <c r="Q97" s="15"/>
      <c r="R97" s="15"/>
      <c r="S97" s="15"/>
      <c r="T97" s="15"/>
    </row>
    <row r="98" spans="1:20" s="15" customFormat="1" ht="22.5" customHeight="1" x14ac:dyDescent="0.25">
      <c r="A98"/>
      <c r="B98" s="2"/>
      <c r="C98" s="2"/>
      <c r="D98" s="3"/>
      <c r="E98" s="3"/>
      <c r="F98" s="3"/>
      <c r="G98" s="3"/>
      <c r="H98" s="17"/>
      <c r="I98"/>
      <c r="J98" s="1"/>
      <c r="K98"/>
      <c r="L98"/>
      <c r="M98"/>
      <c r="N98"/>
      <c r="O98"/>
      <c r="P98"/>
      <c r="Q98"/>
      <c r="R98"/>
      <c r="S98"/>
      <c r="T98"/>
    </row>
    <row r="99" spans="1:20" s="15" customFormat="1" ht="51" customHeight="1" x14ac:dyDescent="0.25">
      <c r="B99" s="2"/>
      <c r="C99" s="2"/>
      <c r="D99" s="3"/>
      <c r="E99" s="3"/>
      <c r="F99" s="3"/>
      <c r="G99" s="3"/>
      <c r="H99" s="17"/>
      <c r="I99"/>
      <c r="J99" s="8"/>
    </row>
    <row r="100" spans="1:20" ht="25.5" customHeight="1" x14ac:dyDescent="0.25">
      <c r="A100" s="15"/>
    </row>
    <row r="101" spans="1:20" ht="22.5" customHeight="1" x14ac:dyDescent="0.25">
      <c r="R101" s="15"/>
      <c r="S101" s="15"/>
      <c r="T101" s="15"/>
    </row>
    <row r="102" spans="1:20" s="15" customFormat="1" x14ac:dyDescent="0.25">
      <c r="A102"/>
      <c r="B102" s="2"/>
      <c r="C102" s="2"/>
      <c r="D102" s="3"/>
      <c r="E102" s="3"/>
      <c r="F102" s="3"/>
      <c r="G102" s="3"/>
      <c r="I102"/>
      <c r="J102" s="1"/>
      <c r="K102"/>
      <c r="L102"/>
      <c r="M102"/>
      <c r="N102"/>
      <c r="O102"/>
      <c r="P102"/>
      <c r="Q102"/>
      <c r="R102"/>
      <c r="S102"/>
      <c r="T102"/>
    </row>
    <row r="103" spans="1:20" ht="22.5" customHeight="1" x14ac:dyDescent="0.25">
      <c r="A103" s="15"/>
    </row>
  </sheetData>
  <mergeCells count="112">
    <mergeCell ref="J93:K93"/>
    <mergeCell ref="J94:K94"/>
    <mergeCell ref="B77:D77"/>
    <mergeCell ref="B79:D79"/>
    <mergeCell ref="E79:F79"/>
    <mergeCell ref="B80:D80"/>
    <mergeCell ref="E80:F80"/>
    <mergeCell ref="B81:D81"/>
    <mergeCell ref="E81:F81"/>
    <mergeCell ref="F72:G72"/>
    <mergeCell ref="F73:G73"/>
    <mergeCell ref="F74:G74"/>
    <mergeCell ref="B76:G76"/>
    <mergeCell ref="E77:G77"/>
    <mergeCell ref="B78:D78"/>
    <mergeCell ref="E78:F78"/>
    <mergeCell ref="B67:G67"/>
    <mergeCell ref="B68:E68"/>
    <mergeCell ref="F68:G68"/>
    <mergeCell ref="B69:D69"/>
    <mergeCell ref="F69:G69"/>
    <mergeCell ref="B71:G71"/>
    <mergeCell ref="B62:G62"/>
    <mergeCell ref="B63:G63"/>
    <mergeCell ref="F64:G64"/>
    <mergeCell ref="F65:G65"/>
    <mergeCell ref="B66:G66"/>
    <mergeCell ref="B56:G56"/>
    <mergeCell ref="B57:D57"/>
    <mergeCell ref="E57:G57"/>
    <mergeCell ref="B60:G60"/>
    <mergeCell ref="B61:D61"/>
    <mergeCell ref="E61:G61"/>
    <mergeCell ref="E58:G58"/>
    <mergeCell ref="B58:D58"/>
    <mergeCell ref="B59:D59"/>
    <mergeCell ref="E59:G59"/>
    <mergeCell ref="B52:D52"/>
    <mergeCell ref="F52:G52"/>
    <mergeCell ref="B53:D53"/>
    <mergeCell ref="F53:G53"/>
    <mergeCell ref="B54:G54"/>
    <mergeCell ref="B55:D55"/>
    <mergeCell ref="E55:G55"/>
    <mergeCell ref="B49:D49"/>
    <mergeCell ref="F49:G49"/>
    <mergeCell ref="B50:D50"/>
    <mergeCell ref="F50:G50"/>
    <mergeCell ref="B51:D51"/>
    <mergeCell ref="F51:G51"/>
    <mergeCell ref="B46:D46"/>
    <mergeCell ref="F46:G46"/>
    <mergeCell ref="B47:D47"/>
    <mergeCell ref="F47:G47"/>
    <mergeCell ref="B48:D48"/>
    <mergeCell ref="F48:G48"/>
    <mergeCell ref="B43:D43"/>
    <mergeCell ref="F43:G43"/>
    <mergeCell ref="B44:D44"/>
    <mergeCell ref="F44:G44"/>
    <mergeCell ref="B45:D45"/>
    <mergeCell ref="F45:G45"/>
    <mergeCell ref="B40:D40"/>
    <mergeCell ref="F40:G40"/>
    <mergeCell ref="B41:D41"/>
    <mergeCell ref="F41:G41"/>
    <mergeCell ref="B42:D42"/>
    <mergeCell ref="F42:G42"/>
    <mergeCell ref="B37:D37"/>
    <mergeCell ref="F37:G37"/>
    <mergeCell ref="B38:D38"/>
    <mergeCell ref="F38:G38"/>
    <mergeCell ref="B39:D39"/>
    <mergeCell ref="F39:G39"/>
    <mergeCell ref="B33:G33"/>
    <mergeCell ref="B34:D34"/>
    <mergeCell ref="F34:G34"/>
    <mergeCell ref="B35:D35"/>
    <mergeCell ref="F35:G35"/>
    <mergeCell ref="B36:D36"/>
    <mergeCell ref="F36:G36"/>
    <mergeCell ref="B29:G29"/>
    <mergeCell ref="B30:C30"/>
    <mergeCell ref="F30:G30"/>
    <mergeCell ref="B31:C31"/>
    <mergeCell ref="F31:G31"/>
    <mergeCell ref="B32:G32"/>
    <mergeCell ref="B25:D25"/>
    <mergeCell ref="F25:G25"/>
    <mergeCell ref="B26:D26"/>
    <mergeCell ref="F26:G26"/>
    <mergeCell ref="B27:D27"/>
    <mergeCell ref="F27:G27"/>
    <mergeCell ref="B19:G19"/>
    <mergeCell ref="E20:G20"/>
    <mergeCell ref="E21:G21"/>
    <mergeCell ref="B23:G23"/>
    <mergeCell ref="B24:D24"/>
    <mergeCell ref="F24:G24"/>
    <mergeCell ref="F12:G12"/>
    <mergeCell ref="F13:G13"/>
    <mergeCell ref="F14:G14"/>
    <mergeCell ref="F15:G15"/>
    <mergeCell ref="F16:G16"/>
    <mergeCell ref="B17:D17"/>
    <mergeCell ref="F17:G17"/>
    <mergeCell ref="B1:G1"/>
    <mergeCell ref="B2:G2"/>
    <mergeCell ref="B3:G3"/>
    <mergeCell ref="B4:G4"/>
    <mergeCell ref="B10:G10"/>
    <mergeCell ref="F11:G11"/>
  </mergeCells>
  <dataValidations count="4">
    <dataValidation allowBlank="1" showInputMessage="1" showErrorMessage="1" prompt="Expenses that benefit more than one instrument type or area of the lab_x000a_" sqref="H33"/>
    <dataValidation allowBlank="1" showInputMessage="1" showErrorMessage="1" prompt="Examples: administrative salary,adminstrative travel,  office supplies, telephone, mail service, credit card fee, authorized business functions" sqref="H34"/>
    <dataValidation allowBlank="1" showInputMessage="1" showErrorMessage="1" prompt="Examples: gloves, pipette tips, some solvents, repair of small shared equipment" sqref="I33"/>
    <dataValidation allowBlank="1" showInputMessage="1" showErrorMessage="1" prompt="Money from the University or Department to subsidize salaries, equipment, etc. " sqref="I91"/>
  </dataValidations>
  <pageMargins left="0.7" right="0.7" top="0.75" bottom="0.75" header="0.3" footer="0.3"/>
  <pageSetup scale="41"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(1) General Information </vt:lpstr>
      <vt:lpstr>(2) Equipment Depreciation</vt:lpstr>
      <vt:lpstr>(3) Salary Worksheet</vt:lpstr>
      <vt:lpstr>(4) General Expenses Worksheet</vt:lpstr>
      <vt:lpstr>(5) Subsidy Worksheet</vt:lpstr>
      <vt:lpstr>(6) Rate Worksheet-1 </vt:lpstr>
    </vt:vector>
  </TitlesOfParts>
  <Company>CVMBS Computing Resources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Gates,Sarah</dc:creator>
  <cp:lastModifiedBy>Fendrich, Christopher E</cp:lastModifiedBy>
  <dcterms:created xsi:type="dcterms:W3CDTF">2016-03-22T14:53:11Z</dcterms:created>
  <dcterms:modified xsi:type="dcterms:W3CDTF">2018-11-09T21:09:52Z</dcterms:modified>
</cp:coreProperties>
</file>